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Приложение № 1" sheetId="1" r:id="rId1"/>
  </sheets>
  <definedNames>
    <definedName name="_xlnm.Print_Area" localSheetId="0">'Приложение № 1'!$A$1:$L$233</definedName>
    <definedName name="_xlnm.Print_Titles" localSheetId="0">'Приложение № 1'!$6:$7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62" i="1" l="1"/>
  <c r="L161" i="1"/>
  <c r="L8" i="1"/>
  <c r="L108" i="1"/>
  <c r="L107" i="1" s="1"/>
  <c r="L40" i="1" s="1"/>
  <c r="L204" i="1"/>
  <c r="L200" i="1"/>
  <c r="L189" i="1"/>
  <c r="L186" i="1"/>
  <c r="L178" i="1"/>
  <c r="L152" i="1" l="1"/>
  <c r="L146" i="1"/>
  <c r="L142" i="1"/>
  <c r="L141" i="1"/>
  <c r="L139" i="1"/>
  <c r="L137" i="1"/>
  <c r="L135" i="1"/>
  <c r="L131" i="1"/>
  <c r="L130" i="1"/>
  <c r="L129" i="1"/>
  <c r="L127" i="1"/>
  <c r="L126" i="1"/>
  <c r="L121" i="1"/>
  <c r="L120" i="1"/>
  <c r="L117" i="1"/>
  <c r="L118" i="1"/>
  <c r="L116" i="1"/>
  <c r="L113" i="1"/>
  <c r="L112" i="1"/>
  <c r="L110" i="1"/>
  <c r="L104" i="1"/>
  <c r="L105" i="1"/>
  <c r="L103" i="1"/>
  <c r="L93" i="1"/>
  <c r="L94" i="1"/>
  <c r="L92" i="1"/>
  <c r="L75" i="1"/>
  <c r="L74" i="1"/>
  <c r="L72" i="1"/>
  <c r="L71" i="1"/>
  <c r="L68" i="1"/>
  <c r="L67" i="1"/>
  <c r="L66" i="1"/>
  <c r="L55" i="1"/>
  <c r="L54" i="1"/>
  <c r="L52" i="1" s="1"/>
  <c r="L53" i="1"/>
  <c r="L48" i="1"/>
  <c r="L47" i="1"/>
  <c r="L46" i="1"/>
  <c r="L43" i="1"/>
  <c r="L42" i="1"/>
  <c r="L17" i="1"/>
  <c r="L34" i="1"/>
  <c r="L33" i="1"/>
  <c r="L30" i="1"/>
  <c r="L28" i="1"/>
  <c r="L24" i="1"/>
  <c r="L23" i="1"/>
  <c r="L19" i="1"/>
  <c r="L70" i="1" l="1"/>
  <c r="L41" i="1"/>
  <c r="L179" i="1"/>
  <c r="L203" i="1"/>
  <c r="L202" i="1"/>
  <c r="L223" i="1"/>
  <c r="L217" i="1"/>
  <c r="L208" i="1" l="1"/>
  <c r="L218" i="1"/>
  <c r="L160" i="1"/>
  <c r="L159" i="1"/>
  <c r="L158" i="1"/>
  <c r="L157" i="1"/>
  <c r="L154" i="1"/>
  <c r="K152" i="1"/>
  <c r="L216" i="1" l="1"/>
  <c r="L215" i="1" s="1"/>
  <c r="L212" i="1"/>
  <c r="L209" i="1" s="1"/>
  <c r="L211" i="1"/>
  <c r="L210" i="1"/>
  <c r="L199" i="1"/>
  <c r="L198" i="1"/>
  <c r="L190" i="1"/>
  <c r="L187" i="1"/>
  <c r="L180" i="1"/>
  <c r="L171" i="1"/>
  <c r="L175" i="1"/>
  <c r="L172" i="1"/>
  <c r="L164" i="1"/>
  <c r="L163" i="1"/>
  <c r="L150" i="1"/>
  <c r="L149" i="1" s="1"/>
  <c r="L140" i="1"/>
  <c r="L132" i="1"/>
  <c r="L128" i="1"/>
  <c r="L125" i="1"/>
  <c r="L119" i="1"/>
  <c r="L111" i="1"/>
  <c r="L102" i="1"/>
  <c r="L90" i="1"/>
  <c r="L65" i="1"/>
  <c r="K34" i="1"/>
  <c r="L32" i="1"/>
  <c r="K23" i="1"/>
  <c r="L20" i="1" s="1"/>
  <c r="L10" i="1"/>
  <c r="L5" i="1" l="1"/>
  <c r="L4" i="1" s="1"/>
  <c r="L170" i="1"/>
  <c r="L18" i="1"/>
</calcChain>
</file>

<file path=xl/sharedStrings.xml><?xml version="1.0" encoding="utf-8"?>
<sst xmlns="http://schemas.openxmlformats.org/spreadsheetml/2006/main" count="985" uniqueCount="225">
  <si>
    <t>Приложение №1</t>
  </si>
  <si>
    <t>ОБЩ РАЗМЕР НА БЮДЖЕТНОТО ВЗАИМООТНОШЕНИЕ С ЦБ ЗА 2022 г. (р. 1+р. 2+р. 3+р. 4)</t>
  </si>
  <si>
    <t>Разпределение по функции</t>
  </si>
  <si>
    <t>Натурален показател за периода 01.01. - 31.03.2022 г.</t>
  </si>
  <si>
    <t>Стандарт за периода 01.01. - 31.03.2022 г.
(в лв.)</t>
  </si>
  <si>
    <t>Средства за периода 01.01. - 31.03.2022 г.
(в лв.)</t>
  </si>
  <si>
    <t>Натурален показател за периода 01.04. - 31.12.2022 г.</t>
  </si>
  <si>
    <t>Стандарт за периода 01.04. - 31.12.2022 г.
(в лв.)</t>
  </si>
  <si>
    <t>Средства за периода 01.04. - 31.12.2022 г.
(в лв.)</t>
  </si>
  <si>
    <t>Средства за периода 01.01. - 31.12.2022 г.
(в лв.)</t>
  </si>
  <si>
    <t>I. Функция "Общи държавни служби"</t>
  </si>
  <si>
    <t>Средства за кметове и кметски наместници</t>
  </si>
  <si>
    <t>Средства за служителите на общинска администрация</t>
  </si>
  <si>
    <t>Кметове на общини</t>
  </si>
  <si>
    <t>Кметове на райони</t>
  </si>
  <si>
    <t/>
  </si>
  <si>
    <t>Кметове на кметства</t>
  </si>
  <si>
    <t>Кметски наместници</t>
  </si>
  <si>
    <t>Население по постоянен адрес</t>
  </si>
  <si>
    <t>II. Функция "Отбрана и сигурност"</t>
  </si>
  <si>
    <t>1. Полиция, вътрешен ред и сигурност</t>
  </si>
  <si>
    <t>1.1. Местни комисии за борба срещу противообществените прояви на малолетните и непълнолетните, центрове за превенция и консултативни кабинети към тях, обществени възпитатели</t>
  </si>
  <si>
    <t>1.2. Районни полицейски инспектори</t>
  </si>
  <si>
    <t xml:space="preserve"> - община с до 15 000  души включително (бр. общини)</t>
  </si>
  <si>
    <t xml:space="preserve"> - община от 15 001 до 30 000 души включително (бр. общини)</t>
  </si>
  <si>
    <t xml:space="preserve"> - община над 30 001 души включително (бр. жители)</t>
  </si>
  <si>
    <t xml:space="preserve"> - допълващ стандарт за обслужвана площ (кв.км)</t>
  </si>
  <si>
    <t>1.3. Детски педагогически стаи</t>
  </si>
  <si>
    <t xml:space="preserve"> - община с до 700 ученици включително в дневна форма на обучение в общински и държавни училища (бр. общини)</t>
  </si>
  <si>
    <t xml:space="preserve"> - община с до 2200 ученици включително в дневна форма на обучение в общински и държавни училища (бр. общини)</t>
  </si>
  <si>
    <t xml:space="preserve"> - община с до 10 000 ученици включително в дневна форма на обучение в общински и държавни училища (бр. ученици)</t>
  </si>
  <si>
    <t xml:space="preserve"> - община с над 10 000 ученици в дневна форма на обучение в общински и държавни училища (бр. ученици)</t>
  </si>
  <si>
    <t>1.4. Местни комисии за борба с трафика на хора</t>
  </si>
  <si>
    <t>2. Защита на населението, управление и дейности при стихийни бедствия и аварии</t>
  </si>
  <si>
    <t>2.1.Денонощни оперативни дежурни и зпълнители по поддръжка и по охрана на пунктове за управление</t>
  </si>
  <si>
    <t xml:space="preserve">2.2 Офиси за военен отчет и дейности по плана за защита при бедствия </t>
  </si>
  <si>
    <t>2.3.Доброволни формирования</t>
  </si>
  <si>
    <t xml:space="preserve"> - за застраховка срещу злополука и обучение</t>
  </si>
  <si>
    <t xml:space="preserve"> - за екипировка</t>
  </si>
  <si>
    <t xml:space="preserve"> - за участие в обучение и за изпълнение на задачи за защита при бедствия</t>
  </si>
  <si>
    <t>III. Функция "Образование"</t>
  </si>
  <si>
    <t xml:space="preserve">1. Детски градини </t>
  </si>
  <si>
    <t>Стандарт за институция</t>
  </si>
  <si>
    <t xml:space="preserve">Стандарт за яслена и целодневна група в детска градина и училище </t>
  </si>
  <si>
    <t>Стандарт за подготвителна полудневна група</t>
  </si>
  <si>
    <t>Стандарт за специална група в детска градина</t>
  </si>
  <si>
    <t>Стандарт дете в яслена група</t>
  </si>
  <si>
    <t>Стандарт за дете 2- 4 годишна възраст в целодневна група</t>
  </si>
  <si>
    <t xml:space="preserve">Стандарт за дете в целодневна група за задължително предучилищно образование </t>
  </si>
  <si>
    <t xml:space="preserve">Стандарт за дете в полудневна група за задължително предучилищно образование </t>
  </si>
  <si>
    <t>Стандарт дете в специална група в детска градина</t>
  </si>
  <si>
    <t>Допълнителни средства по регионален компонент</t>
  </si>
  <si>
    <t xml:space="preserve">2. Неспециализирани училища, без професионални гимназии </t>
  </si>
  <si>
    <t>Стандарт за паралелка в неспециализирано училище, без професионална гимназия</t>
  </si>
  <si>
    <t>Стандарт за ученик в паралелка в неспециализирано училище, без професионална гимназия</t>
  </si>
  <si>
    <t>Стандарт за паралелка с профил „Изкуства“, „Изобразително изкуство“, „Музика“</t>
  </si>
  <si>
    <t>Стандарт за ученик  в паралелка с профил „Изкуства“ „Изобразително изкуство“, „Музика“</t>
  </si>
  <si>
    <t>3. Специализирани училища по изкуства и по култура</t>
  </si>
  <si>
    <t>Стандарт за  институция</t>
  </si>
  <si>
    <t>Стандарт за паралелка в училище по изкуства и по култура</t>
  </si>
  <si>
    <t>Стандарт за ученик в паралелка за музикални и сценични изкуства</t>
  </si>
  <si>
    <t>Стандарт за ученик в паралелка за изящни и приложни изкуства</t>
  </si>
  <si>
    <t xml:space="preserve">Стандарт за ученик в паралелка в училище по култура </t>
  </si>
  <si>
    <t>4. Спортни училища</t>
  </si>
  <si>
    <t xml:space="preserve">Стандарт за паралелка в спортно училище </t>
  </si>
  <si>
    <t xml:space="preserve">Стандарт за ученик в паралелка в спортно училище </t>
  </si>
  <si>
    <t>5. Професионални гимназии и паралелки за професионална подготовка - дневна форма на обучение и дуална система на обучение</t>
  </si>
  <si>
    <t>Стандарт за паралелка за професионална подготовка</t>
  </si>
  <si>
    <t>Стандарт за ученик в паралелка за професионална подготовка, направление „Транспорт“</t>
  </si>
  <si>
    <t>Стандарт за ученик в паралелка за професионална подготовка, направление „Селско, горско, рибно стопанство“ и „Ветеринарна медицина“</t>
  </si>
  <si>
    <t>Стандарт за ученик в паралелка за професионална подготовка, направления „Физически науки“, „Информатика“, „Техника“, „Здравеопазване“, „Опазване на околната среда“, „Производство и преработка“, „Архитектура и строителство“</t>
  </si>
  <si>
    <t>Стандарт за ученик в паралелка за професионална подготовка, направления „Услуги за личността“ и „Обществена сигурност и безопасност“</t>
  </si>
  <si>
    <t>Стандарт за ученик в паралелка за професионална подготовка, направления „Стопанско управление и администрация“, „Социални услуги“ и „Журналистика, масова комуникация и информация“</t>
  </si>
  <si>
    <t>Стандарт за ученик в паралелка за професионална подготовка, направления „Изкуства“ и „Хуманитарни науки“</t>
  </si>
  <si>
    <t xml:space="preserve">6. Специални училища </t>
  </si>
  <si>
    <t xml:space="preserve">Стандарт за институция </t>
  </si>
  <si>
    <t>Стандарт за паралелка в специално училище</t>
  </si>
  <si>
    <t>Стандарт за ученик във Възпитателно училище- интернат и Социално-педагогически интернат</t>
  </si>
  <si>
    <t>Стандарт за ученик в училище за ученици с нарушено зрение</t>
  </si>
  <si>
    <t>Стандарт за ученик  в училище за ученици с увреден слух</t>
  </si>
  <si>
    <t>7. Училища в местата за лишаване от свобода</t>
  </si>
  <si>
    <t>Стандарт за паралелка в училище в местата за лишаване от свобода</t>
  </si>
  <si>
    <t xml:space="preserve">Стандарт за  ученик, обучаван в паралелка в училище в местата за лишени от свобода </t>
  </si>
  <si>
    <t xml:space="preserve">8. Други форми на обучение  </t>
  </si>
  <si>
    <t xml:space="preserve">Стандарт за ученик във вечерна форма на обучение </t>
  </si>
  <si>
    <t xml:space="preserve">Стандарт за ученик в задочна форма на обучение </t>
  </si>
  <si>
    <t xml:space="preserve">Стандарт за ученик в индивидуална форма на обучение </t>
  </si>
  <si>
    <t xml:space="preserve">Стандарт за ученик в самостоятелна форма на обучение </t>
  </si>
  <si>
    <t xml:space="preserve">9. Центрове за подкрепа за личностното развитие </t>
  </si>
  <si>
    <t>9.1 Център за специална образователна подкрепа</t>
  </si>
  <si>
    <t>Стандарт за паралелка в ЦСОП</t>
  </si>
  <si>
    <t xml:space="preserve">Стандарт за ученик в ЦСОП </t>
  </si>
  <si>
    <t>Стандарт за ученик в ЦСОП с общежитие</t>
  </si>
  <si>
    <t xml:space="preserve">9.2. Ученическо общежитие </t>
  </si>
  <si>
    <t>Норматив за институция</t>
  </si>
  <si>
    <t>Норматив за група в общежитие</t>
  </si>
  <si>
    <t>Норматив за ученик в група в общежитие</t>
  </si>
  <si>
    <t>9.3. Норматив за астрономическа обсерватория и планетариум според броя на учениците в дневна форма на обучение в съответната община:</t>
  </si>
  <si>
    <t>до 5 000 ученици</t>
  </si>
  <si>
    <t>от 5 001 до 15 000 ученици</t>
  </si>
  <si>
    <t xml:space="preserve">над 15 000 ученици </t>
  </si>
  <si>
    <t>10. Нормативи за ресурсно подпомагане</t>
  </si>
  <si>
    <t>Норматив за дете/ученик на ресурсно подпомагане</t>
  </si>
  <si>
    <t>Норматив за създаване условия за приобщаващо образование за дете/ученик на ресурсно подпомагане</t>
  </si>
  <si>
    <t xml:space="preserve">11. Регионален център за подкрепа на процеса на приобщаващо образование </t>
  </si>
  <si>
    <t>Норматив за оценка на индивидуалните потребности на дете/ ученик със СОП</t>
  </si>
  <si>
    <t>12. Норматив за подпомагане храненето на децата от подготвителните групи и учениците от I-IV клас</t>
  </si>
  <si>
    <t>13. Допълващ стандарт за материална база</t>
  </si>
  <si>
    <t>14. Допълващ стандарт за ученик в комбинирана форма на обучение</t>
  </si>
  <si>
    <t>15. Норматив за осигуряване на целодневна организация на учебния ден за обхванатите ученици от І до VII клас</t>
  </si>
  <si>
    <t>Норматив за група за целодневна организация на учебния ден</t>
  </si>
  <si>
    <t>Норматив за ученик в група за целодневна организация на учебния ден</t>
  </si>
  <si>
    <t>16. Средства за защитени училища и детски градини</t>
  </si>
  <si>
    <t xml:space="preserve">17. Средства за дейности за развитие на интересите, способностите, компетентностите и изявата в областта  на науките, технологиите, изкуствата и спорта на децата и учениците, осъществявани от ЦПЛР и специализирани обслужващи звена </t>
  </si>
  <si>
    <t>18. Средства за занимания по интереси за неспециализирани, специализирани и специални училища</t>
  </si>
  <si>
    <t xml:space="preserve">Норматив за ученик в дневна форма на обучение и дуална система на обучение </t>
  </si>
  <si>
    <t>19. Норматив за стипендии</t>
  </si>
  <si>
    <t xml:space="preserve"> - за ученик  в паралелка от гимназиален етап на обучение в специални, специализирани и неспециализирани училища без  паралелки за професионална подготовка
- за ученик в паралелка за професионална подготовка в неспециализирани училища , направления „Стопанско управление и администрация“, „Социални услуги“ и „Услуги за личността“</t>
  </si>
  <si>
    <t xml:space="preserve"> -за ученик в професионална паралелка – с изключение на паралелките от направления „Стопанско управление и администрация“, „Социални услуги“ и „Услуги за личността“</t>
  </si>
  <si>
    <t xml:space="preserve"> - за ученик в дуална система на обучение в класовете от първи гимназиален етап или в паралелка по защитена специалност от професия или специалност от професия с  очакван недостиг от специалисти на пазара на труда</t>
  </si>
  <si>
    <t>20. Допълващ стандарт за поддръжка на автобуси, предоставени на училищата за осигуряване на транспорт на деца и ученици, в зависимост от броя на местата на автобусите:</t>
  </si>
  <si>
    <t>до 10 места</t>
  </si>
  <si>
    <t>от 11 до 15 места</t>
  </si>
  <si>
    <t>от 16 до 25 места</t>
  </si>
  <si>
    <t>от 26 до 29 места</t>
  </si>
  <si>
    <t>над 30 места</t>
  </si>
  <si>
    <t>21. Средства за центрове за подкрепа за личностно развитие, за дейности по  кариерно ориентиране на деца и ученици</t>
  </si>
  <si>
    <t>22. Норматив за  ученик, записан в неспециализирано училище, обучаващ се в ЦСОП</t>
  </si>
  <si>
    <t xml:space="preserve">23. Допълващ стандарт за ученик в дневна форма на обучение и дуална система на обучение в първи и втори гимназиален етап </t>
  </si>
  <si>
    <t xml:space="preserve"> - за ученици в паралелки за професионална подготовка в неспециализирани училища, в паралелки в специализирани и специални училища и в центрове за специална образователна подкрепа</t>
  </si>
  <si>
    <t xml:space="preserve"> - за ученици в паралелки за профилирана подготовка в неспециализирани училища</t>
  </si>
  <si>
    <t>25. Средства за частни детски градини и частни училища, включени в системата на държавно финансиране</t>
  </si>
  <si>
    <t>26. Допълващ стандарт за ученик с разширена подготовка по музика в основната степен</t>
  </si>
  <si>
    <t>27. Норматив за подпомагане заплащането на такси в изпълнение на чл. 283, ал. 9 от ЗПУО</t>
  </si>
  <si>
    <t>28. Норматив за издръжка на дете в общинска детска градина или общинско училище,  включващ и компенсиране отпадането на съответните такси по ЗМДТ</t>
  </si>
  <si>
    <t>IV. Функция "Здравеопазване"</t>
  </si>
  <si>
    <t>1. Медицинско обслужване в здравен кабинет в:</t>
  </si>
  <si>
    <t xml:space="preserve"> - Община с до 40 деца включително в общински и  държавни детски градини </t>
  </si>
  <si>
    <t xml:space="preserve">- Община с над 40 деца в общински и държавни детски градини </t>
  </si>
  <si>
    <t>- Община с до 300 ученици включително в дневна форма на обучение в общински и държавни училища</t>
  </si>
  <si>
    <t>- Община с над 300 ученици в дневна форма на обучение в общински и държавни училища</t>
  </si>
  <si>
    <t>- Целодневна подготвителна група в училище</t>
  </si>
  <si>
    <t>- Полудневна подготвителна група в детска градина и в училище</t>
  </si>
  <si>
    <t>2. Яслена група към детска градина</t>
  </si>
  <si>
    <t>3.Детска ясла</t>
  </si>
  <si>
    <t>4. Норматив за издръжка на дете в детска ясла, включващ и компенсиране отпадането на съответната такса по ЗМДТ</t>
  </si>
  <si>
    <t>5. Детска кухня</t>
  </si>
  <si>
    <t>6. Здравни медиатори</t>
  </si>
  <si>
    <t>7. Общински съвети по наркотичните вещества (ОбСНВ) и превантивни информационни центрове</t>
  </si>
  <si>
    <t>8. Допълващ стандарт за превантивнни дейности по Националната стратегия за борба с наркотиците, в т.ч:</t>
  </si>
  <si>
    <t xml:space="preserve"> - ОбСНВ - брой центрове</t>
  </si>
  <si>
    <t xml:space="preserve"> - ОбСНВ - Столична община</t>
  </si>
  <si>
    <t>9. Допълващ стандарт за психосоциална рехабилитация:</t>
  </si>
  <si>
    <t>9.1. Психосоциална рехабилитация нерезиденциален тип разпределени към ОбСНВ София - брой пациенти (пълнолетни лица и деца):</t>
  </si>
  <si>
    <t>9.2. Психосоциална рехабилитация резиденциален към ОбСНВ - брой пациенти (пълнолетни лица и деца):</t>
  </si>
  <si>
    <t>V. Функция "Социално осигуряване, подпомагане и грижи"</t>
  </si>
  <si>
    <t>1. Специализирани институции за предоставяне на социални услуги</t>
  </si>
  <si>
    <t>Домове за пълнолетни лица с увреждания</t>
  </si>
  <si>
    <t>Домове за пълнолетни лица с умствена изостаналост</t>
  </si>
  <si>
    <t xml:space="preserve">Домове за пълнолетни лица с психични разстройства </t>
  </si>
  <si>
    <t xml:space="preserve">Домове  за пълнолетни лица с физически увреждания </t>
  </si>
  <si>
    <t>Домове  за пълнолетни лица със сетивни нарушения</t>
  </si>
  <si>
    <t>Домове  за пълнолетни лица с деменция</t>
  </si>
  <si>
    <t xml:space="preserve">Домове за стари хора </t>
  </si>
  <si>
    <t xml:space="preserve">2. Социални услуги предоставяни в общността </t>
  </si>
  <si>
    <t>Дневен център за деца и/или пълнолетни лица с увреждания</t>
  </si>
  <si>
    <t>Дневен център за деца с увреждания ( с програма Ранна интервенция на уврежданията)</t>
  </si>
  <si>
    <t>Дневен център за подкрепа на деца с увреждания и техните семейства</t>
  </si>
  <si>
    <t>Дневен център за деца и/или пълнолетни лица  с тежки множествени увреждания</t>
  </si>
  <si>
    <t>Дневен център за деца с увреждания - седмична грижа</t>
  </si>
  <si>
    <t>Дневен център за пълнолетни лица с увреждания - седмична грижа</t>
  </si>
  <si>
    <t>Дневен център за стари хора</t>
  </si>
  <si>
    <t xml:space="preserve">Център за социална рехабилитация и интеграция </t>
  </si>
  <si>
    <t>Център за социална рехабилитация и интеграция за деца с увреждания (с програма Ранна интеревенция на уврежданията)</t>
  </si>
  <si>
    <t>Център за временно настаняване</t>
  </si>
  <si>
    <t xml:space="preserve">Център за обществена подкрепа </t>
  </si>
  <si>
    <t>Център за обществена подкрепа/общностен център за деца и семейства</t>
  </si>
  <si>
    <t>Защитено жилище за лица с умствена изостаналост</t>
  </si>
  <si>
    <t>Защитено жилище за лица с психични разстройства</t>
  </si>
  <si>
    <t>Защитено жилище за лица с физически увреждания</t>
  </si>
  <si>
    <t>Звено "Майка и бебе"</t>
  </si>
  <si>
    <t>Приюти</t>
  </si>
  <si>
    <t>Център за работа с деца на улицата</t>
  </si>
  <si>
    <t xml:space="preserve">Кризисен център </t>
  </si>
  <si>
    <t>Център за настаняване от семеен тип за деца/младежи без увреждания</t>
  </si>
  <si>
    <t>Център за настаняване от семеен тип за деца/младежи  с увреждания</t>
  </si>
  <si>
    <t>Център за настаняване от семеен тип за деца/младежи  с увреждания с потребност от постоянни медицински грижи</t>
  </si>
  <si>
    <t>Център за настаняване от семеен тип за пълнолетни лица с психични разстройства или деменция</t>
  </si>
  <si>
    <t>Център за настаняване от семеен тип за пълнолетни лица с физически увреждания</t>
  </si>
  <si>
    <t>Център за настаняване от семеен тип за пълнолетни лица с умствена изостаналост</t>
  </si>
  <si>
    <t xml:space="preserve">Център за настаняване от семеен тип за стари  хора </t>
  </si>
  <si>
    <t>Наблюдавано жилище</t>
  </si>
  <si>
    <t xml:space="preserve">Преходно жилище </t>
  </si>
  <si>
    <t>3. Асистентска подкрепа</t>
  </si>
  <si>
    <t>4. Месечна помощ на ученик в:</t>
  </si>
  <si>
    <t xml:space="preserve"> кризисен център </t>
  </si>
  <si>
    <t xml:space="preserve"> център за настаняване от семеен тип за деца и младежи  без увреждания</t>
  </si>
  <si>
    <t xml:space="preserve"> център за настаняване от семеен тип за деца и младежи с увреждания</t>
  </si>
  <si>
    <t xml:space="preserve"> преходно жилище </t>
  </si>
  <si>
    <t>VI. Функция "Култура, спорт, почивни дейности и религиозно дело"</t>
  </si>
  <si>
    <t>1. Общински културни институти с регионален характер</t>
  </si>
  <si>
    <t xml:space="preserve">Музеи и художествени галерии с регионален характер </t>
  </si>
  <si>
    <t>Библиотеки с регионален характер</t>
  </si>
  <si>
    <t xml:space="preserve">Регионален център за съвременни изкуства „Топлоцентрала“ </t>
  </si>
  <si>
    <t>Допълващ стандарт за закрити площи за музеи и художествени галерии с регионален характер:</t>
  </si>
  <si>
    <t>Допълващ стандарт за закрити площи на библиотеките с регионален характер</t>
  </si>
  <si>
    <t xml:space="preserve">Допълващ стандарт за закрити площи на Регионален център за съвременни изкуства „Топлоцентрала“ </t>
  </si>
  <si>
    <t>2. Читалища</t>
  </si>
  <si>
    <t>VII. Функция "Икономически дейности и услуги"</t>
  </si>
  <si>
    <t>2. Размер на средствата за обща изравнителна субсидия</t>
  </si>
  <si>
    <t>3. Размер на средствата за зимно поддържане и снегопочистване</t>
  </si>
  <si>
    <t>4. Размер на средствата за целева субсидия за капиталови разходи</t>
  </si>
  <si>
    <t xml:space="preserve"> - Дължина на общинските пътища (км)</t>
  </si>
  <si>
    <t xml:space="preserve"> - Брой населени места, от които:</t>
  </si>
  <si>
    <t xml:space="preserve">     без население</t>
  </si>
  <si>
    <t>Средства за периода 01.01. - 31.12.2023 г.
(в лв.)</t>
  </si>
  <si>
    <t>29. РЕЗЕРВ</t>
  </si>
  <si>
    <t>Допълнително разчетени средства за служители в общинската администрация за достигане на МРЗ 780 лв. съгласно ПМС № 497/2022 г.</t>
  </si>
  <si>
    <t>Натурални и стойностни показатели за прилагане на стандартите в делегираните от държавата дейности към 31.12. 2022 г. на община Cилистра</t>
  </si>
  <si>
    <t>Натурален показател към 31.12. 2022 г.</t>
  </si>
  <si>
    <t>Стандарт към 31.12. 2022 г.
(в лв.)</t>
  </si>
  <si>
    <t>Допълнително разчетени средства за достигане на МРЗ 780 лв. съгласно ПМС № 497/2022 г.</t>
  </si>
  <si>
    <t>1. Обща субсидия за делегираните от държавата дейности за финансиране на текущите разходи в делегираните от държавата дейности</t>
  </si>
  <si>
    <t>ОБЩИНА СИЛИСТРА</t>
  </si>
  <si>
    <t>ПРИЛОЖЕНИЕ № 1                                                                                    / Приложение към чл.1, ал.2 от ПМС №7 от 19.01.2023 г./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</si>
</sst>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i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lightDown">
        <fgColor auto="1"/>
        <bgColor theme="0" tint="-4.9989318521683403E-2"/>
      </patternFill>
    </fill>
    <fill>
      <patternFill patternType="lightDown">
        <fgColor theme="0" tint="-0.499984740745262"/>
        <bgColor theme="0"/>
      </patternFill>
    </fill>
    <fill>
      <patternFill patternType="solid">
        <fgColor rgb="FFF8F8F8"/>
        <bgColor indexed="64"/>
      </patternFill>
    </fill>
    <fill>
      <patternFill patternType="lightDown">
        <fgColor theme="0" tint="-0.499984740745262"/>
        <bgColor rgb="FFF8F8F8"/>
      </patternFill>
    </fill>
    <fill>
      <patternFill patternType="lightDown">
        <fgColor theme="0" tint="-0.34998626667073579"/>
        <bgColor theme="0"/>
      </patternFill>
    </fill>
    <fill>
      <patternFill patternType="solid">
        <fgColor rgb="FFFFFF00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</cellStyleXfs>
  <cellXfs count="238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0" fontId="3" fillId="3" borderId="1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centerContinuous"/>
    </xf>
    <xf numFmtId="0" fontId="4" fillId="4" borderId="4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Continuous" vertical="center"/>
    </xf>
    <xf numFmtId="0" fontId="4" fillId="2" borderId="2" xfId="0" applyFont="1" applyFill="1" applyBorder="1" applyAlignment="1">
      <alignment horizontal="centerContinuous" vertical="center"/>
    </xf>
    <xf numFmtId="0" fontId="4" fillId="2" borderId="5" xfId="0" applyFont="1" applyFill="1" applyBorder="1" applyAlignment="1">
      <alignment horizontal="centerContinuous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vertical="center" wrapText="1"/>
    </xf>
    <xf numFmtId="3" fontId="5" fillId="6" borderId="13" xfId="0" applyNumberFormat="1" applyFont="1" applyFill="1" applyBorder="1" applyAlignment="1">
      <alignment vertical="center" wrapText="1"/>
    </xf>
    <xf numFmtId="3" fontId="5" fillId="6" borderId="14" xfId="0" applyNumberFormat="1" applyFont="1" applyFill="1" applyBorder="1" applyAlignment="1">
      <alignment vertical="center" wrapText="1"/>
    </xf>
    <xf numFmtId="3" fontId="5" fillId="5" borderId="3" xfId="0" applyNumberFormat="1" applyFont="1" applyFill="1" applyBorder="1" applyAlignment="1">
      <alignment vertical="center" wrapText="1"/>
    </xf>
    <xf numFmtId="3" fontId="5" fillId="6" borderId="15" xfId="0" applyNumberFormat="1" applyFont="1" applyFill="1" applyBorder="1" applyAlignment="1">
      <alignment vertical="center" wrapText="1"/>
    </xf>
    <xf numFmtId="3" fontId="5" fillId="6" borderId="16" xfId="0" applyNumberFormat="1" applyFont="1" applyFill="1" applyBorder="1" applyAlignment="1">
      <alignment vertical="center" wrapText="1"/>
    </xf>
    <xf numFmtId="3" fontId="5" fillId="5" borderId="16" xfId="0" applyNumberFormat="1" applyFont="1" applyFill="1" applyBorder="1" applyAlignment="1">
      <alignment vertical="center" wrapText="1"/>
    </xf>
    <xf numFmtId="3" fontId="5" fillId="5" borderId="17" xfId="0" applyNumberFormat="1" applyFont="1" applyFill="1" applyBorder="1" applyAlignment="1">
      <alignment horizontal="right" vertical="center" wrapText="1"/>
    </xf>
    <xf numFmtId="0" fontId="6" fillId="2" borderId="18" xfId="0" applyFont="1" applyFill="1" applyBorder="1" applyAlignment="1">
      <alignment vertical="center" wrapText="1"/>
    </xf>
    <xf numFmtId="3" fontId="6" fillId="7" borderId="19" xfId="0" applyNumberFormat="1" applyFont="1" applyFill="1" applyBorder="1" applyAlignment="1">
      <alignment horizontal="right" vertical="center"/>
    </xf>
    <xf numFmtId="3" fontId="6" fillId="7" borderId="20" xfId="0" applyNumberFormat="1" applyFont="1" applyFill="1" applyBorder="1" applyAlignment="1">
      <alignment vertical="center"/>
    </xf>
    <xf numFmtId="3" fontId="6" fillId="2" borderId="21" xfId="0" applyNumberFormat="1" applyFont="1" applyFill="1" applyBorder="1" applyAlignment="1">
      <alignment vertical="center"/>
    </xf>
    <xf numFmtId="3" fontId="6" fillId="2" borderId="22" xfId="0" applyNumberFormat="1" applyFont="1" applyFill="1" applyBorder="1" applyAlignment="1">
      <alignment horizontal="right" vertical="center"/>
    </xf>
    <xf numFmtId="0" fontId="6" fillId="2" borderId="23" xfId="0" applyFont="1" applyFill="1" applyBorder="1" applyAlignment="1">
      <alignment vertical="center" wrapText="1"/>
    </xf>
    <xf numFmtId="3" fontId="6" fillId="7" borderId="24" xfId="0" applyNumberFormat="1" applyFont="1" applyFill="1" applyBorder="1" applyAlignment="1">
      <alignment horizontal="right" vertical="center"/>
    </xf>
    <xf numFmtId="3" fontId="6" fillId="7" borderId="25" xfId="0" applyNumberFormat="1" applyFont="1" applyFill="1" applyBorder="1" applyAlignment="1">
      <alignment vertical="center"/>
    </xf>
    <xf numFmtId="3" fontId="6" fillId="2" borderId="26" xfId="0" applyNumberFormat="1" applyFont="1" applyFill="1" applyBorder="1" applyAlignment="1">
      <alignment vertical="center"/>
    </xf>
    <xf numFmtId="3" fontId="6" fillId="2" borderId="19" xfId="0" applyNumberFormat="1" applyFont="1" applyFill="1" applyBorder="1" applyAlignment="1">
      <alignment horizontal="right" vertical="center"/>
    </xf>
    <xf numFmtId="3" fontId="6" fillId="7" borderId="21" xfId="0" applyNumberFormat="1" applyFont="1" applyFill="1" applyBorder="1" applyAlignment="1">
      <alignment vertical="center"/>
    </xf>
    <xf numFmtId="3" fontId="6" fillId="7" borderId="22" xfId="0" applyNumberFormat="1" applyFont="1" applyFill="1" applyBorder="1" applyAlignment="1">
      <alignment horizontal="right" vertical="center"/>
    </xf>
    <xf numFmtId="3" fontId="6" fillId="2" borderId="24" xfId="0" applyNumberFormat="1" applyFont="1" applyFill="1" applyBorder="1" applyAlignment="1">
      <alignment horizontal="right" vertical="center"/>
    </xf>
    <xf numFmtId="3" fontId="6" fillId="7" borderId="26" xfId="0" applyNumberFormat="1" applyFont="1" applyFill="1" applyBorder="1" applyAlignment="1">
      <alignment vertical="center"/>
    </xf>
    <xf numFmtId="3" fontId="6" fillId="7" borderId="27" xfId="0" applyNumberFormat="1" applyFont="1" applyFill="1" applyBorder="1" applyAlignment="1">
      <alignment horizontal="right" vertical="center"/>
    </xf>
    <xf numFmtId="0" fontId="6" fillId="2" borderId="23" xfId="0" applyFont="1" applyFill="1" applyBorder="1"/>
    <xf numFmtId="3" fontId="6" fillId="2" borderId="24" xfId="0" applyNumberFormat="1" applyFont="1" applyFill="1" applyBorder="1" applyAlignment="1"/>
    <xf numFmtId="0" fontId="5" fillId="8" borderId="23" xfId="0" applyFont="1" applyFill="1" applyBorder="1" applyAlignment="1">
      <alignment vertical="center" wrapText="1"/>
    </xf>
    <xf numFmtId="3" fontId="5" fillId="9" borderId="24" xfId="0" applyNumberFormat="1" applyFont="1" applyFill="1" applyBorder="1" applyAlignment="1">
      <alignment horizontal="right" vertical="center"/>
    </xf>
    <xf numFmtId="3" fontId="5" fillId="9" borderId="25" xfId="0" applyNumberFormat="1" applyFont="1" applyFill="1" applyBorder="1" applyAlignment="1">
      <alignment vertical="center"/>
    </xf>
    <xf numFmtId="3" fontId="5" fillId="8" borderId="26" xfId="0" applyNumberFormat="1" applyFont="1" applyFill="1" applyBorder="1" applyAlignment="1">
      <alignment vertical="center"/>
    </xf>
    <xf numFmtId="3" fontId="5" fillId="5" borderId="27" xfId="0" applyNumberFormat="1" applyFont="1" applyFill="1" applyBorder="1" applyAlignment="1">
      <alignment horizontal="right" vertical="center"/>
    </xf>
    <xf numFmtId="0" fontId="7" fillId="2" borderId="23" xfId="0" applyFont="1" applyFill="1" applyBorder="1" applyAlignment="1">
      <alignment horizontal="left" wrapText="1"/>
    </xf>
    <xf numFmtId="3" fontId="6" fillId="2" borderId="24" xfId="0" applyNumberFormat="1" applyFont="1" applyFill="1" applyBorder="1"/>
    <xf numFmtId="3" fontId="6" fillId="2" borderId="25" xfId="0" applyNumberFormat="1" applyFont="1" applyFill="1" applyBorder="1"/>
    <xf numFmtId="3" fontId="6" fillId="2" borderId="26" xfId="0" applyNumberFormat="1" applyFont="1" applyFill="1" applyBorder="1"/>
    <xf numFmtId="3" fontId="6" fillId="2" borderId="28" xfId="0" applyNumberFormat="1" applyFont="1" applyFill="1" applyBorder="1"/>
    <xf numFmtId="3" fontId="6" fillId="2" borderId="29" xfId="0" applyNumberFormat="1" applyFont="1" applyFill="1" applyBorder="1"/>
    <xf numFmtId="3" fontId="6" fillId="5" borderId="27" xfId="0" applyNumberFormat="1" applyFont="1" applyFill="1" applyBorder="1" applyAlignment="1">
      <alignment horizontal="right"/>
    </xf>
    <xf numFmtId="0" fontId="7" fillId="8" borderId="23" xfId="0" applyFont="1" applyFill="1" applyBorder="1" applyAlignment="1">
      <alignment horizontal="left" vertical="center" wrapText="1"/>
    </xf>
    <xf numFmtId="3" fontId="6" fillId="9" borderId="24" xfId="0" applyNumberFormat="1" applyFont="1" applyFill="1" applyBorder="1" applyAlignment="1">
      <alignment horizontal="right" vertical="center"/>
    </xf>
    <xf numFmtId="3" fontId="6" fillId="9" borderId="25" xfId="0" applyNumberFormat="1" applyFont="1" applyFill="1" applyBorder="1" applyAlignment="1">
      <alignment vertical="center"/>
    </xf>
    <xf numFmtId="3" fontId="6" fillId="8" borderId="26" xfId="0" applyNumberFormat="1" applyFont="1" applyFill="1" applyBorder="1" applyAlignment="1">
      <alignment vertical="center"/>
    </xf>
    <xf numFmtId="4" fontId="6" fillId="2" borderId="25" xfId="0" applyNumberFormat="1" applyFont="1" applyFill="1" applyBorder="1"/>
    <xf numFmtId="4" fontId="6" fillId="2" borderId="29" xfId="0" applyNumberFormat="1" applyFont="1" applyFill="1" applyBorder="1"/>
    <xf numFmtId="0" fontId="7" fillId="2" borderId="23" xfId="0" applyFont="1" applyFill="1" applyBorder="1" applyAlignment="1">
      <alignment wrapText="1"/>
    </xf>
    <xf numFmtId="0" fontId="1" fillId="8" borderId="23" xfId="0" applyFont="1" applyFill="1" applyBorder="1" applyAlignment="1">
      <alignment horizontal="justify" vertical="center"/>
    </xf>
    <xf numFmtId="3" fontId="6" fillId="2" borderId="26" xfId="0" applyNumberFormat="1" applyFont="1" applyFill="1" applyBorder="1" applyAlignment="1"/>
    <xf numFmtId="3" fontId="6" fillId="2" borderId="28" xfId="0" applyNumberFormat="1" applyFont="1" applyFill="1" applyBorder="1" applyAlignment="1"/>
    <xf numFmtId="4" fontId="6" fillId="2" borderId="29" xfId="0" applyNumberFormat="1" applyFont="1" applyFill="1" applyBorder="1" applyAlignment="1"/>
    <xf numFmtId="3" fontId="6" fillId="2" borderId="29" xfId="0" applyNumberFormat="1" applyFont="1" applyFill="1" applyBorder="1" applyAlignment="1"/>
    <xf numFmtId="0" fontId="6" fillId="8" borderId="23" xfId="0" applyFont="1" applyFill="1" applyBorder="1" applyAlignment="1">
      <alignment horizontal="left" wrapText="1"/>
    </xf>
    <xf numFmtId="0" fontId="6" fillId="2" borderId="23" xfId="0" applyFont="1" applyFill="1" applyBorder="1" applyAlignment="1">
      <alignment horizontal="left" wrapText="1"/>
    </xf>
    <xf numFmtId="3" fontId="6" fillId="2" borderId="23" xfId="0" applyNumberFormat="1" applyFont="1" applyFill="1" applyBorder="1" applyAlignment="1"/>
    <xf numFmtId="3" fontId="6" fillId="2" borderId="23" xfId="0" applyNumberFormat="1" applyFont="1" applyFill="1" applyBorder="1" applyAlignment="1">
      <alignment wrapText="1"/>
    </xf>
    <xf numFmtId="3" fontId="5" fillId="5" borderId="27" xfId="0" applyNumberFormat="1" applyFont="1" applyFill="1" applyBorder="1" applyAlignment="1">
      <alignment horizontal="right" vertical="center" wrapText="1"/>
    </xf>
    <xf numFmtId="3" fontId="6" fillId="2" borderId="24" xfId="0" applyNumberFormat="1" applyFont="1" applyFill="1" applyBorder="1" applyAlignment="1">
      <alignment horizontal="right" wrapText="1"/>
    </xf>
    <xf numFmtId="3" fontId="6" fillId="2" borderId="25" xfId="0" applyNumberFormat="1" applyFont="1" applyFill="1" applyBorder="1" applyAlignment="1">
      <alignment horizontal="right" wrapText="1"/>
    </xf>
    <xf numFmtId="3" fontId="6" fillId="2" borderId="26" xfId="0" applyNumberFormat="1" applyFont="1" applyFill="1" applyBorder="1" applyAlignment="1">
      <alignment horizontal="right" wrapText="1"/>
    </xf>
    <xf numFmtId="3" fontId="6" fillId="2" borderId="28" xfId="0" applyNumberFormat="1" applyFont="1" applyFill="1" applyBorder="1" applyAlignment="1">
      <alignment horizontal="right" wrapText="1"/>
    </xf>
    <xf numFmtId="3" fontId="6" fillId="2" borderId="29" xfId="0" applyNumberFormat="1" applyFont="1" applyFill="1" applyBorder="1" applyAlignment="1">
      <alignment horizontal="right" wrapText="1"/>
    </xf>
    <xf numFmtId="3" fontId="6" fillId="5" borderId="27" xfId="0" applyNumberFormat="1" applyFont="1" applyFill="1" applyBorder="1" applyAlignment="1">
      <alignment horizontal="right" wrapText="1"/>
    </xf>
    <xf numFmtId="3" fontId="5" fillId="10" borderId="24" xfId="0" applyNumberFormat="1" applyFont="1" applyFill="1" applyBorder="1" applyAlignment="1">
      <alignment wrapText="1"/>
    </xf>
    <xf numFmtId="3" fontId="5" fillId="10" borderId="25" xfId="0" applyNumberFormat="1" applyFont="1" applyFill="1" applyBorder="1" applyAlignment="1">
      <alignment wrapText="1"/>
    </xf>
    <xf numFmtId="3" fontId="5" fillId="5" borderId="27" xfId="0" applyNumberFormat="1" applyFont="1" applyFill="1" applyBorder="1" applyAlignment="1">
      <alignment horizontal="right" wrapText="1"/>
    </xf>
    <xf numFmtId="3" fontId="6" fillId="2" borderId="24" xfId="0" applyNumberFormat="1" applyFont="1" applyFill="1" applyBorder="1" applyAlignment="1">
      <alignment horizontal="right" vertical="center" wrapText="1"/>
    </xf>
    <xf numFmtId="3" fontId="6" fillId="2" borderId="28" xfId="0" applyNumberFormat="1" applyFont="1" applyFill="1" applyBorder="1" applyAlignment="1">
      <alignment horizontal="right" vertical="center" wrapText="1"/>
    </xf>
    <xf numFmtId="3" fontId="6" fillId="2" borderId="29" xfId="0" applyNumberFormat="1" applyFont="1" applyFill="1" applyBorder="1" applyAlignment="1">
      <alignment horizontal="right" vertical="center" wrapText="1"/>
    </xf>
    <xf numFmtId="3" fontId="6" fillId="2" borderId="25" xfId="0" applyNumberFormat="1" applyFont="1" applyFill="1" applyBorder="1" applyAlignment="1">
      <alignment horizontal="right" vertical="center" wrapText="1"/>
    </xf>
    <xf numFmtId="3" fontId="6" fillId="2" borderId="26" xfId="0" applyNumberFormat="1" applyFont="1" applyFill="1" applyBorder="1" applyAlignment="1">
      <alignment horizontal="right" vertical="center" wrapText="1"/>
    </xf>
    <xf numFmtId="3" fontId="6" fillId="5" borderId="27" xfId="0" applyNumberFormat="1" applyFont="1" applyFill="1" applyBorder="1" applyAlignment="1">
      <alignment horizontal="right" vertical="center" wrapText="1"/>
    </xf>
    <xf numFmtId="0" fontId="5" fillId="2" borderId="23" xfId="0" applyFont="1" applyFill="1" applyBorder="1" applyAlignment="1">
      <alignment vertical="center" wrapText="1"/>
    </xf>
    <xf numFmtId="3" fontId="5" fillId="2" borderId="24" xfId="0" applyNumberFormat="1" applyFont="1" applyFill="1" applyBorder="1" applyAlignment="1">
      <alignment horizontal="right" wrapText="1"/>
    </xf>
    <xf numFmtId="3" fontId="5" fillId="2" borderId="25" xfId="0" applyNumberFormat="1" applyFont="1" applyFill="1" applyBorder="1" applyAlignment="1">
      <alignment horizontal="right" wrapText="1"/>
    </xf>
    <xf numFmtId="3" fontId="5" fillId="2" borderId="26" xfId="0" applyNumberFormat="1" applyFont="1" applyFill="1" applyBorder="1" applyAlignment="1">
      <alignment horizontal="right" wrapText="1"/>
    </xf>
    <xf numFmtId="3" fontId="5" fillId="2" borderId="28" xfId="0" applyNumberFormat="1" applyFont="1" applyFill="1" applyBorder="1" applyAlignment="1">
      <alignment horizontal="right" wrapText="1"/>
    </xf>
    <xf numFmtId="3" fontId="5" fillId="2" borderId="29" xfId="0" applyNumberFormat="1" applyFont="1" applyFill="1" applyBorder="1" applyAlignment="1">
      <alignment horizontal="right" wrapText="1"/>
    </xf>
    <xf numFmtId="3" fontId="5" fillId="2" borderId="26" xfId="0" applyNumberFormat="1" applyFont="1" applyFill="1" applyBorder="1" applyAlignment="1">
      <alignment horizontal="right" vertical="center" wrapText="1"/>
    </xf>
    <xf numFmtId="3" fontId="5" fillId="2" borderId="29" xfId="0" applyNumberFormat="1" applyFont="1" applyFill="1" applyBorder="1" applyAlignment="1">
      <alignment horizontal="right" vertical="center" wrapText="1"/>
    </xf>
    <xf numFmtId="3" fontId="6" fillId="2" borderId="24" xfId="0" applyNumberFormat="1" applyFont="1" applyFill="1" applyBorder="1" applyAlignment="1">
      <alignment wrapText="1"/>
    </xf>
    <xf numFmtId="3" fontId="6" fillId="2" borderId="25" xfId="0" applyNumberFormat="1" applyFont="1" applyFill="1" applyBorder="1" applyAlignment="1">
      <alignment wrapText="1"/>
    </xf>
    <xf numFmtId="3" fontId="6" fillId="2" borderId="26" xfId="0" applyNumberFormat="1" applyFont="1" applyFill="1" applyBorder="1" applyAlignment="1">
      <alignment wrapText="1"/>
    </xf>
    <xf numFmtId="3" fontId="6" fillId="2" borderId="28" xfId="0" applyNumberFormat="1" applyFont="1" applyFill="1" applyBorder="1" applyAlignment="1">
      <alignment wrapText="1"/>
    </xf>
    <xf numFmtId="3" fontId="6" fillId="2" borderId="29" xfId="0" applyNumberFormat="1" applyFont="1" applyFill="1" applyBorder="1" applyAlignment="1">
      <alignment wrapText="1"/>
    </xf>
    <xf numFmtId="3" fontId="5" fillId="10" borderId="26" xfId="0" applyNumberFormat="1" applyFont="1" applyFill="1" applyBorder="1" applyAlignment="1">
      <alignment wrapText="1"/>
    </xf>
    <xf numFmtId="3" fontId="5" fillId="10" borderId="28" xfId="0" applyNumberFormat="1" applyFont="1" applyFill="1" applyBorder="1" applyAlignment="1">
      <alignment wrapText="1"/>
    </xf>
    <xf numFmtId="3" fontId="5" fillId="10" borderId="29" xfId="0" applyNumberFormat="1" applyFont="1" applyFill="1" applyBorder="1" applyAlignment="1">
      <alignment wrapText="1"/>
    </xf>
    <xf numFmtId="3" fontId="5" fillId="2" borderId="24" xfId="0" applyNumberFormat="1" applyFont="1" applyFill="1" applyBorder="1" applyAlignment="1">
      <alignment wrapText="1"/>
    </xf>
    <xf numFmtId="3" fontId="5" fillId="2" borderId="25" xfId="0" applyNumberFormat="1" applyFont="1" applyFill="1" applyBorder="1" applyAlignment="1">
      <alignment wrapText="1"/>
    </xf>
    <xf numFmtId="3" fontId="5" fillId="2" borderId="26" xfId="0" applyNumberFormat="1" applyFont="1" applyFill="1" applyBorder="1" applyAlignment="1">
      <alignment wrapText="1"/>
    </xf>
    <xf numFmtId="3" fontId="5" fillId="2" borderId="28" xfId="0" applyNumberFormat="1" applyFont="1" applyFill="1" applyBorder="1" applyAlignment="1">
      <alignment wrapText="1"/>
    </xf>
    <xf numFmtId="3" fontId="5" fillId="2" borderId="29" xfId="0" applyNumberFormat="1" applyFont="1" applyFill="1" applyBorder="1" applyAlignment="1">
      <alignment wrapText="1"/>
    </xf>
    <xf numFmtId="0" fontId="5" fillId="2" borderId="23" xfId="0" quotePrefix="1" applyFont="1" applyFill="1" applyBorder="1" applyAlignment="1">
      <alignment vertical="center" wrapText="1"/>
    </xf>
    <xf numFmtId="3" fontId="5" fillId="2" borderId="23" xfId="1" applyNumberFormat="1" applyFont="1" applyFill="1" applyBorder="1" applyAlignment="1">
      <alignment wrapText="1"/>
    </xf>
    <xf numFmtId="0" fontId="5" fillId="8" borderId="23" xfId="1" applyFont="1" applyFill="1" applyBorder="1" applyAlignment="1">
      <alignment horizontal="left" wrapText="1"/>
    </xf>
    <xf numFmtId="0" fontId="6" fillId="2" borderId="23" xfId="1" applyFont="1" applyFill="1" applyBorder="1" applyAlignment="1">
      <alignment horizontal="left" wrapText="1"/>
    </xf>
    <xf numFmtId="3" fontId="6" fillId="2" borderId="24" xfId="1" applyNumberFormat="1" applyFont="1" applyFill="1" applyBorder="1" applyAlignment="1"/>
    <xf numFmtId="3" fontId="7" fillId="2" borderId="25" xfId="1" applyNumberFormat="1" applyFont="1" applyFill="1" applyBorder="1" applyAlignment="1">
      <alignment horizontal="right" wrapText="1"/>
    </xf>
    <xf numFmtId="3" fontId="7" fillId="2" borderId="26" xfId="1" applyNumberFormat="1" applyFont="1" applyFill="1" applyBorder="1" applyAlignment="1">
      <alignment horizontal="right" wrapText="1"/>
    </xf>
    <xf numFmtId="3" fontId="6" fillId="2" borderId="28" xfId="1" applyNumberFormat="1" applyFont="1" applyFill="1" applyBorder="1" applyAlignment="1"/>
    <xf numFmtId="3" fontId="6" fillId="2" borderId="29" xfId="1" applyNumberFormat="1" applyFont="1" applyFill="1" applyBorder="1" applyAlignment="1"/>
    <xf numFmtId="3" fontId="6" fillId="5" borderId="27" xfId="1" applyNumberFormat="1" applyFont="1" applyFill="1" applyBorder="1" applyAlignment="1">
      <alignment horizontal="right" wrapText="1"/>
    </xf>
    <xf numFmtId="0" fontId="6" fillId="2" borderId="23" xfId="1" applyFont="1" applyFill="1" applyBorder="1" applyAlignment="1">
      <alignment horizontal="left" vertical="top" wrapText="1"/>
    </xf>
    <xf numFmtId="0" fontId="5" fillId="8" borderId="23" xfId="0" applyFont="1" applyFill="1" applyBorder="1" applyAlignment="1">
      <alignment wrapText="1"/>
    </xf>
    <xf numFmtId="3" fontId="5" fillId="5" borderId="27" xfId="2" applyNumberFormat="1" applyFont="1" applyFill="1" applyBorder="1" applyAlignment="1">
      <alignment horizontal="right" wrapText="1"/>
    </xf>
    <xf numFmtId="3" fontId="6" fillId="2" borderId="24" xfId="0" applyNumberFormat="1" applyFont="1" applyFill="1" applyBorder="1" applyAlignment="1">
      <alignment horizontal="right"/>
    </xf>
    <xf numFmtId="3" fontId="6" fillId="2" borderId="28" xfId="0" applyNumberFormat="1" applyFont="1" applyFill="1" applyBorder="1" applyAlignment="1">
      <alignment horizontal="right"/>
    </xf>
    <xf numFmtId="3" fontId="6" fillId="2" borderId="29" xfId="0" applyNumberFormat="1" applyFont="1" applyFill="1" applyBorder="1" applyAlignment="1">
      <alignment horizontal="right"/>
    </xf>
    <xf numFmtId="3" fontId="6" fillId="5" borderId="27" xfId="1" applyNumberFormat="1" applyFont="1" applyFill="1" applyBorder="1" applyAlignment="1">
      <alignment horizontal="right"/>
    </xf>
    <xf numFmtId="3" fontId="5" fillId="2" borderId="24" xfId="0" applyNumberFormat="1" applyFont="1" applyFill="1" applyBorder="1" applyAlignment="1">
      <alignment horizontal="right"/>
    </xf>
    <xf numFmtId="3" fontId="5" fillId="2" borderId="28" xfId="0" applyNumberFormat="1" applyFont="1" applyFill="1" applyBorder="1" applyAlignment="1">
      <alignment horizontal="right"/>
    </xf>
    <xf numFmtId="3" fontId="5" fillId="2" borderId="29" xfId="0" applyNumberFormat="1" applyFont="1" applyFill="1" applyBorder="1" applyAlignment="1">
      <alignment horizontal="right"/>
    </xf>
    <xf numFmtId="3" fontId="6" fillId="5" borderId="27" xfId="1" applyNumberFormat="1" applyFont="1" applyFill="1" applyBorder="1" applyAlignment="1">
      <alignment horizontal="right" vertical="center"/>
    </xf>
    <xf numFmtId="3" fontId="5" fillId="5" borderId="27" xfId="3" applyNumberFormat="1" applyFont="1" applyFill="1" applyBorder="1" applyAlignment="1">
      <alignment horizontal="right" vertical="center"/>
    </xf>
    <xf numFmtId="3" fontId="6" fillId="2" borderId="25" xfId="0" applyNumberFormat="1" applyFont="1" applyFill="1" applyBorder="1" applyAlignment="1">
      <alignment horizontal="right"/>
    </xf>
    <xf numFmtId="3" fontId="6" fillId="2" borderId="26" xfId="0" applyNumberFormat="1" applyFont="1" applyFill="1" applyBorder="1" applyAlignment="1">
      <alignment horizontal="right"/>
    </xf>
    <xf numFmtId="0" fontId="7" fillId="2" borderId="23" xfId="0" applyFont="1" applyFill="1" applyBorder="1" applyAlignment="1">
      <alignment vertical="center" wrapText="1"/>
    </xf>
    <xf numFmtId="0" fontId="7" fillId="2" borderId="23" xfId="0" applyFont="1" applyFill="1" applyBorder="1" applyAlignment="1">
      <alignment vertical="center"/>
    </xf>
    <xf numFmtId="0" fontId="6" fillId="2" borderId="23" xfId="0" applyFont="1" applyFill="1" applyBorder="1" applyAlignment="1">
      <alignment horizontal="left" vertical="center" wrapText="1"/>
    </xf>
    <xf numFmtId="0" fontId="1" fillId="2" borderId="23" xfId="0" applyFont="1" applyFill="1" applyBorder="1" applyAlignment="1"/>
    <xf numFmtId="3" fontId="1" fillId="2" borderId="24" xfId="0" applyNumberFormat="1" applyFont="1" applyFill="1" applyBorder="1" applyAlignment="1">
      <alignment wrapText="1"/>
    </xf>
    <xf numFmtId="3" fontId="5" fillId="2" borderId="25" xfId="0" applyNumberFormat="1" applyFont="1" applyFill="1" applyBorder="1"/>
    <xf numFmtId="3" fontId="5" fillId="2" borderId="26" xfId="0" applyNumberFormat="1" applyFont="1" applyFill="1" applyBorder="1"/>
    <xf numFmtId="3" fontId="1" fillId="2" borderId="28" xfId="0" applyNumberFormat="1" applyFont="1" applyFill="1" applyBorder="1" applyAlignment="1">
      <alignment wrapText="1"/>
    </xf>
    <xf numFmtId="3" fontId="1" fillId="2" borderId="29" xfId="0" applyNumberFormat="1" applyFont="1" applyFill="1" applyBorder="1" applyAlignment="1">
      <alignment wrapText="1"/>
    </xf>
    <xf numFmtId="0" fontId="6" fillId="2" borderId="30" xfId="0" applyFont="1" applyFill="1" applyBorder="1" applyAlignment="1">
      <alignment wrapText="1"/>
    </xf>
    <xf numFmtId="3" fontId="6" fillId="2" borderId="31" xfId="0" applyNumberFormat="1" applyFont="1" applyFill="1" applyBorder="1" applyAlignment="1">
      <alignment horizontal="right"/>
    </xf>
    <xf numFmtId="4" fontId="6" fillId="2" borderId="32" xfId="0" applyNumberFormat="1" applyFont="1" applyFill="1" applyBorder="1" applyAlignment="1">
      <alignment horizontal="right"/>
    </xf>
    <xf numFmtId="3" fontId="6" fillId="2" borderId="33" xfId="0" applyNumberFormat="1" applyFont="1" applyFill="1" applyBorder="1" applyAlignment="1">
      <alignment horizontal="right"/>
    </xf>
    <xf numFmtId="3" fontId="6" fillId="2" borderId="34" xfId="0" applyNumberFormat="1" applyFont="1" applyFill="1" applyBorder="1" applyAlignment="1">
      <alignment horizontal="right"/>
    </xf>
    <xf numFmtId="3" fontId="6" fillId="2" borderId="35" xfId="0" applyNumberFormat="1" applyFont="1" applyFill="1" applyBorder="1" applyAlignment="1">
      <alignment horizontal="right"/>
    </xf>
    <xf numFmtId="3" fontId="6" fillId="5" borderId="36" xfId="0" applyNumberFormat="1" applyFont="1" applyFill="1" applyBorder="1" applyAlignment="1">
      <alignment horizontal="right"/>
    </xf>
    <xf numFmtId="0" fontId="1" fillId="4" borderId="30" xfId="0" applyFont="1" applyFill="1" applyBorder="1" applyAlignment="1">
      <alignment horizontal="left" vertical="center"/>
    </xf>
    <xf numFmtId="0" fontId="4" fillId="4" borderId="37" xfId="0" applyFont="1" applyFill="1" applyBorder="1" applyAlignment="1">
      <alignment horizontal="left"/>
    </xf>
    <xf numFmtId="3" fontId="1" fillId="4" borderId="33" xfId="0" applyNumberFormat="1" applyFont="1" applyFill="1" applyBorder="1" applyAlignment="1">
      <alignment horizontal="centerContinuous" vertical="center"/>
    </xf>
    <xf numFmtId="0" fontId="1" fillId="2" borderId="38" xfId="0" applyFont="1" applyFill="1" applyBorder="1" applyAlignment="1">
      <alignment horizontal="left" vertical="center"/>
    </xf>
    <xf numFmtId="0" fontId="4" fillId="2" borderId="39" xfId="0" applyFont="1" applyFill="1" applyBorder="1" applyAlignment="1">
      <alignment horizontal="left"/>
    </xf>
    <xf numFmtId="0" fontId="1" fillId="2" borderId="23" xfId="0" applyFont="1" applyFill="1" applyBorder="1" applyAlignment="1">
      <alignment horizontal="left" vertical="center"/>
    </xf>
    <xf numFmtId="0" fontId="4" fillId="2" borderId="41" xfId="0" applyFont="1" applyFill="1" applyBorder="1" applyAlignment="1">
      <alignment horizontal="left"/>
    </xf>
    <xf numFmtId="3" fontId="7" fillId="2" borderId="26" xfId="0" applyNumberFormat="1" applyFont="1" applyFill="1" applyBorder="1" applyAlignment="1">
      <alignment horizontal="centerContinuous" vertical="center"/>
    </xf>
    <xf numFmtId="0" fontId="1" fillId="2" borderId="30" xfId="0" applyFont="1" applyFill="1" applyBorder="1" applyAlignment="1">
      <alignment horizontal="left" vertical="center"/>
    </xf>
    <xf numFmtId="0" fontId="4" fillId="2" borderId="37" xfId="0" applyFont="1" applyFill="1" applyBorder="1" applyAlignment="1">
      <alignment horizontal="left"/>
    </xf>
    <xf numFmtId="3" fontId="7" fillId="2" borderId="33" xfId="0" applyNumberFormat="1" applyFont="1" applyFill="1" applyBorder="1" applyAlignment="1">
      <alignment horizontal="centerContinuous" vertical="center"/>
    </xf>
    <xf numFmtId="4" fontId="7" fillId="2" borderId="40" xfId="0" applyNumberFormat="1" applyFont="1" applyFill="1" applyBorder="1" applyAlignment="1">
      <alignment horizontal="centerContinuous" vertical="center"/>
    </xf>
    <xf numFmtId="0" fontId="4" fillId="2" borderId="50" xfId="0" applyFont="1" applyFill="1" applyBorder="1" applyAlignment="1">
      <alignment horizontal="centerContinuous" vertical="center"/>
    </xf>
    <xf numFmtId="3" fontId="5" fillId="2" borderId="49" xfId="0" applyNumberFormat="1" applyFont="1" applyFill="1" applyBorder="1" applyAlignment="1">
      <alignment wrapText="1"/>
    </xf>
    <xf numFmtId="3" fontId="1" fillId="3" borderId="3" xfId="0" applyNumberFormat="1" applyFont="1" applyFill="1" applyBorder="1" applyAlignment="1">
      <alignment horizontal="right" vertical="center"/>
    </xf>
    <xf numFmtId="3" fontId="5" fillId="11" borderId="17" xfId="0" applyNumberFormat="1" applyFont="1" applyFill="1" applyBorder="1" applyAlignment="1">
      <alignment horizontal="right" vertical="center" wrapText="1"/>
    </xf>
    <xf numFmtId="4" fontId="11" fillId="5" borderId="17" xfId="0" applyNumberFormat="1" applyFont="1" applyFill="1" applyBorder="1" applyAlignment="1">
      <alignment horizontal="right" vertical="center" wrapText="1"/>
    </xf>
    <xf numFmtId="4" fontId="5" fillId="5" borderId="27" xfId="2" applyNumberFormat="1" applyFont="1" applyFill="1" applyBorder="1" applyAlignment="1">
      <alignment horizontal="right" wrapText="1"/>
    </xf>
    <xf numFmtId="4" fontId="6" fillId="5" borderId="27" xfId="0" applyNumberFormat="1" applyFont="1" applyFill="1" applyBorder="1" applyAlignment="1">
      <alignment horizontal="right" wrapText="1"/>
    </xf>
    <xf numFmtId="4" fontId="5" fillId="5" borderId="27" xfId="0" applyNumberFormat="1" applyFont="1" applyFill="1" applyBorder="1" applyAlignment="1">
      <alignment horizontal="right" wrapText="1"/>
    </xf>
    <xf numFmtId="0" fontId="2" fillId="2" borderId="0" xfId="0" applyFont="1" applyFill="1" applyAlignment="1">
      <alignment horizontal="centerContinuous" vertical="center" wrapText="1"/>
    </xf>
    <xf numFmtId="0" fontId="0" fillId="2" borderId="0" xfId="0" applyFill="1" applyAlignment="1">
      <alignment horizontal="centerContinuous" wrapText="1"/>
    </xf>
    <xf numFmtId="3" fontId="5" fillId="6" borderId="51" xfId="0" applyNumberFormat="1" applyFont="1" applyFill="1" applyBorder="1" applyAlignment="1">
      <alignment vertical="center" wrapText="1"/>
    </xf>
    <xf numFmtId="0" fontId="5" fillId="2" borderId="49" xfId="0" applyFont="1" applyFill="1" applyBorder="1" applyAlignment="1">
      <alignment horizontal="center" vertical="center" wrapText="1"/>
    </xf>
    <xf numFmtId="3" fontId="5" fillId="5" borderId="1" xfId="0" applyNumberFormat="1" applyFont="1" applyFill="1" applyBorder="1" applyAlignment="1">
      <alignment horizontal="right" vertical="center" wrapText="1"/>
    </xf>
    <xf numFmtId="3" fontId="6" fillId="2" borderId="18" xfId="0" applyNumberFormat="1" applyFont="1" applyFill="1" applyBorder="1" applyAlignment="1">
      <alignment horizontal="right" vertical="center"/>
    </xf>
    <xf numFmtId="3" fontId="6" fillId="2" borderId="23" xfId="0" applyNumberFormat="1" applyFont="1" applyFill="1" applyBorder="1" applyAlignment="1">
      <alignment horizontal="right" vertical="center"/>
    </xf>
    <xf numFmtId="3" fontId="6" fillId="7" borderId="18" xfId="0" applyNumberFormat="1" applyFont="1" applyFill="1" applyBorder="1" applyAlignment="1">
      <alignment horizontal="right" vertical="center"/>
    </xf>
    <xf numFmtId="3" fontId="6" fillId="7" borderId="23" xfId="0" applyNumberFormat="1" applyFont="1" applyFill="1" applyBorder="1" applyAlignment="1">
      <alignment horizontal="right" vertical="center"/>
    </xf>
    <xf numFmtId="3" fontId="5" fillId="5" borderId="23" xfId="0" applyNumberFormat="1" applyFont="1" applyFill="1" applyBorder="1" applyAlignment="1">
      <alignment horizontal="right" vertical="center"/>
    </xf>
    <xf numFmtId="3" fontId="6" fillId="5" borderId="23" xfId="0" applyNumberFormat="1" applyFont="1" applyFill="1" applyBorder="1" applyAlignment="1">
      <alignment horizontal="right"/>
    </xf>
    <xf numFmtId="3" fontId="5" fillId="5" borderId="23" xfId="0" applyNumberFormat="1" applyFont="1" applyFill="1" applyBorder="1" applyAlignment="1">
      <alignment horizontal="right"/>
    </xf>
    <xf numFmtId="3" fontId="5" fillId="5" borderId="23" xfId="0" applyNumberFormat="1" applyFont="1" applyFill="1" applyBorder="1" applyAlignment="1">
      <alignment horizontal="right" vertical="center" wrapText="1"/>
    </xf>
    <xf numFmtId="3" fontId="6" fillId="5" borderId="23" xfId="0" applyNumberFormat="1" applyFont="1" applyFill="1" applyBorder="1" applyAlignment="1">
      <alignment horizontal="right" wrapText="1"/>
    </xf>
    <xf numFmtId="3" fontId="5" fillId="5" borderId="23" xfId="0" applyNumberFormat="1" applyFont="1" applyFill="1" applyBorder="1" applyAlignment="1">
      <alignment horizontal="right" wrapText="1"/>
    </xf>
    <xf numFmtId="3" fontId="6" fillId="5" borderId="23" xfId="0" applyNumberFormat="1" applyFont="1" applyFill="1" applyBorder="1" applyAlignment="1">
      <alignment horizontal="right" vertical="center" wrapText="1"/>
    </xf>
    <xf numFmtId="3" fontId="6" fillId="5" borderId="23" xfId="1" applyNumberFormat="1" applyFont="1" applyFill="1" applyBorder="1" applyAlignment="1">
      <alignment horizontal="right" wrapText="1"/>
    </xf>
    <xf numFmtId="3" fontId="5" fillId="5" borderId="23" xfId="2" applyNumberFormat="1" applyFont="1" applyFill="1" applyBorder="1" applyAlignment="1">
      <alignment horizontal="right" wrapText="1"/>
    </xf>
    <xf numFmtId="3" fontId="6" fillId="5" borderId="23" xfId="1" applyNumberFormat="1" applyFont="1" applyFill="1" applyBorder="1" applyAlignment="1">
      <alignment horizontal="right"/>
    </xf>
    <xf numFmtId="3" fontId="6" fillId="5" borderId="23" xfId="1" applyNumberFormat="1" applyFont="1" applyFill="1" applyBorder="1" applyAlignment="1">
      <alignment horizontal="right" vertical="center"/>
    </xf>
    <xf numFmtId="3" fontId="5" fillId="5" borderId="23" xfId="1" applyNumberFormat="1" applyFont="1" applyFill="1" applyBorder="1" applyAlignment="1">
      <alignment horizontal="right" vertical="center"/>
    </xf>
    <xf numFmtId="3" fontId="5" fillId="5" borderId="23" xfId="3" applyNumberFormat="1" applyFont="1" applyFill="1" applyBorder="1" applyAlignment="1">
      <alignment horizontal="right" vertical="center"/>
    </xf>
    <xf numFmtId="3" fontId="6" fillId="5" borderId="23" xfId="4" applyNumberFormat="1" applyFont="1" applyFill="1" applyBorder="1" applyAlignment="1">
      <alignment horizontal="right" vertical="center"/>
    </xf>
    <xf numFmtId="3" fontId="9" fillId="5" borderId="23" xfId="0" applyNumberFormat="1" applyFont="1" applyFill="1" applyBorder="1" applyAlignment="1">
      <alignment horizontal="right"/>
    </xf>
    <xf numFmtId="3" fontId="9" fillId="5" borderId="23" xfId="0" applyNumberFormat="1" applyFont="1" applyFill="1" applyBorder="1" applyAlignment="1">
      <alignment horizontal="right" vertical="center"/>
    </xf>
    <xf numFmtId="3" fontId="5" fillId="6" borderId="49" xfId="0" applyNumberFormat="1" applyFont="1" applyFill="1" applyBorder="1" applyAlignment="1">
      <alignment vertical="center" wrapText="1"/>
    </xf>
    <xf numFmtId="3" fontId="6" fillId="7" borderId="49" xfId="0" applyNumberFormat="1" applyFont="1" applyFill="1" applyBorder="1" applyAlignment="1">
      <alignment horizontal="right" vertical="center"/>
    </xf>
    <xf numFmtId="3" fontId="6" fillId="2" borderId="49" xfId="0" applyNumberFormat="1" applyFont="1" applyFill="1" applyBorder="1" applyAlignment="1">
      <alignment horizontal="right" vertical="center"/>
    </xf>
    <xf numFmtId="3" fontId="10" fillId="2" borderId="49" xfId="0" applyNumberFormat="1" applyFont="1" applyFill="1" applyBorder="1" applyAlignment="1"/>
    <xf numFmtId="3" fontId="5" fillId="9" borderId="49" xfId="0" applyNumberFormat="1" applyFont="1" applyFill="1" applyBorder="1" applyAlignment="1">
      <alignment horizontal="right" vertical="center"/>
    </xf>
    <xf numFmtId="3" fontId="6" fillId="2" borderId="49" xfId="0" applyNumberFormat="1" applyFont="1" applyFill="1" applyBorder="1"/>
    <xf numFmtId="3" fontId="6" fillId="9" borderId="49" xfId="0" applyNumberFormat="1" applyFont="1" applyFill="1" applyBorder="1" applyAlignment="1">
      <alignment horizontal="right" vertical="center"/>
    </xf>
    <xf numFmtId="3" fontId="10" fillId="2" borderId="49" xfId="0" applyNumberFormat="1" applyFont="1" applyFill="1" applyBorder="1"/>
    <xf numFmtId="3" fontId="6" fillId="2" borderId="49" xfId="0" applyNumberFormat="1" applyFont="1" applyFill="1" applyBorder="1" applyAlignment="1">
      <alignment horizontal="right" wrapText="1"/>
    </xf>
    <xf numFmtId="3" fontId="5" fillId="10" borderId="49" xfId="0" applyNumberFormat="1" applyFont="1" applyFill="1" applyBorder="1" applyAlignment="1">
      <alignment wrapText="1"/>
    </xf>
    <xf numFmtId="3" fontId="6" fillId="2" borderId="49" xfId="0" applyNumberFormat="1" applyFont="1" applyFill="1" applyBorder="1" applyAlignment="1">
      <alignment horizontal="right" vertical="center" wrapText="1"/>
    </xf>
    <xf numFmtId="3" fontId="5" fillId="2" borderId="49" xfId="0" applyNumberFormat="1" applyFont="1" applyFill="1" applyBorder="1" applyAlignment="1">
      <alignment horizontal="right" wrapText="1"/>
    </xf>
    <xf numFmtId="3" fontId="6" fillId="2" borderId="49" xfId="0" applyNumberFormat="1" applyFont="1" applyFill="1" applyBorder="1" applyAlignment="1">
      <alignment wrapText="1"/>
    </xf>
    <xf numFmtId="3" fontId="6" fillId="2" borderId="49" xfId="1" applyNumberFormat="1" applyFont="1" applyFill="1" applyBorder="1" applyAlignment="1"/>
    <xf numFmtId="3" fontId="6" fillId="2" borderId="49" xfId="0" applyNumberFormat="1" applyFont="1" applyFill="1" applyBorder="1" applyAlignment="1">
      <alignment horizontal="right"/>
    </xf>
    <xf numFmtId="3" fontId="5" fillId="2" borderId="49" xfId="0" applyNumberFormat="1" applyFont="1" applyFill="1" applyBorder="1" applyAlignment="1">
      <alignment horizontal="right"/>
    </xf>
    <xf numFmtId="3" fontId="10" fillId="2" borderId="49" xfId="0" applyNumberFormat="1" applyFont="1" applyFill="1" applyBorder="1" applyAlignment="1">
      <alignment horizontal="right"/>
    </xf>
    <xf numFmtId="3" fontId="11" fillId="2" borderId="49" xfId="0" applyNumberFormat="1" applyFont="1" applyFill="1" applyBorder="1" applyAlignment="1">
      <alignment horizontal="right"/>
    </xf>
    <xf numFmtId="3" fontId="1" fillId="2" borderId="49" xfId="0" applyNumberFormat="1" applyFont="1" applyFill="1" applyBorder="1" applyAlignment="1">
      <alignment wrapText="1"/>
    </xf>
    <xf numFmtId="3" fontId="1" fillId="4" borderId="33" xfId="0" applyNumberFormat="1" applyFont="1" applyFill="1" applyBorder="1" applyAlignment="1">
      <alignment horizontal="right" vertical="center"/>
    </xf>
    <xf numFmtId="3" fontId="5" fillId="10" borderId="43" xfId="0" applyNumberFormat="1" applyFont="1" applyFill="1" applyBorder="1" applyAlignment="1">
      <alignment wrapText="1"/>
    </xf>
    <xf numFmtId="3" fontId="5" fillId="10" borderId="44" xfId="0" applyNumberFormat="1" applyFont="1" applyFill="1" applyBorder="1" applyAlignment="1">
      <alignment wrapText="1"/>
    </xf>
    <xf numFmtId="3" fontId="5" fillId="10" borderId="45" xfId="0" applyNumberFormat="1" applyFont="1" applyFill="1" applyBorder="1" applyAlignment="1">
      <alignment wrapText="1"/>
    </xf>
    <xf numFmtId="3" fontId="5" fillId="2" borderId="46" xfId="0" applyNumberFormat="1" applyFont="1" applyFill="1" applyBorder="1" applyAlignment="1">
      <alignment wrapText="1"/>
    </xf>
    <xf numFmtId="3" fontId="5" fillId="2" borderId="47" xfId="0" applyNumberFormat="1" applyFont="1" applyFill="1" applyBorder="1" applyAlignment="1">
      <alignment wrapText="1"/>
    </xf>
    <xf numFmtId="3" fontId="5" fillId="5" borderId="42" xfId="0" applyNumberFormat="1" applyFont="1" applyFill="1" applyBorder="1" applyAlignment="1">
      <alignment horizontal="right" wrapText="1"/>
    </xf>
    <xf numFmtId="0" fontId="5" fillId="11" borderId="42" xfId="0" quotePrefix="1" applyFont="1" applyFill="1" applyBorder="1" applyAlignment="1">
      <alignment vertical="center" wrapText="1"/>
    </xf>
    <xf numFmtId="0" fontId="10" fillId="2" borderId="18" xfId="0" applyFont="1" applyFill="1" applyBorder="1" applyAlignment="1">
      <alignment vertical="center" wrapText="1"/>
    </xf>
    <xf numFmtId="3" fontId="5" fillId="2" borderId="27" xfId="0" applyNumberFormat="1" applyFont="1" applyFill="1" applyBorder="1" applyAlignment="1">
      <alignment horizontal="right" wrapText="1"/>
    </xf>
    <xf numFmtId="3" fontId="11" fillId="11" borderId="48" xfId="0" applyNumberFormat="1" applyFont="1" applyFill="1" applyBorder="1" applyAlignment="1">
      <alignment horizontal="right" wrapText="1"/>
    </xf>
    <xf numFmtId="0" fontId="1" fillId="2" borderId="0" xfId="0" applyFont="1" applyFill="1" applyAlignment="1">
      <alignment horizontal="left" wrapText="1"/>
    </xf>
    <xf numFmtId="3" fontId="6" fillId="2" borderId="43" xfId="0" applyNumberFormat="1" applyFont="1" applyFill="1" applyBorder="1"/>
    <xf numFmtId="3" fontId="6" fillId="2" borderId="44" xfId="0" applyNumberFormat="1" applyFont="1" applyFill="1" applyBorder="1"/>
    <xf numFmtId="3" fontId="6" fillId="2" borderId="45" xfId="0" applyNumberFormat="1" applyFont="1" applyFill="1" applyBorder="1"/>
    <xf numFmtId="3" fontId="6" fillId="2" borderId="46" xfId="0" applyNumberFormat="1" applyFont="1" applyFill="1" applyBorder="1"/>
    <xf numFmtId="3" fontId="6" fillId="2" borderId="47" xfId="0" applyNumberFormat="1" applyFont="1" applyFill="1" applyBorder="1"/>
    <xf numFmtId="3" fontId="6" fillId="5" borderId="42" xfId="0" applyNumberFormat="1" applyFont="1" applyFill="1" applyBorder="1" applyAlignment="1">
      <alignment horizontal="right"/>
    </xf>
    <xf numFmtId="3" fontId="10" fillId="5" borderId="48" xfId="0" applyNumberFormat="1" applyFont="1" applyFill="1" applyBorder="1" applyAlignment="1">
      <alignment horizontal="right"/>
    </xf>
    <xf numFmtId="4" fontId="7" fillId="2" borderId="40" xfId="0" applyNumberFormat="1" applyFont="1" applyFill="1" applyBorder="1" applyAlignment="1">
      <alignment horizontal="right" vertical="center"/>
    </xf>
    <xf numFmtId="3" fontId="7" fillId="2" borderId="26" xfId="0" applyNumberFormat="1" applyFont="1" applyFill="1" applyBorder="1" applyAlignment="1">
      <alignment horizontal="right" vertical="center"/>
    </xf>
    <xf numFmtId="3" fontId="7" fillId="2" borderId="33" xfId="0" applyNumberFormat="1" applyFont="1" applyFill="1" applyBorder="1" applyAlignment="1">
      <alignment horizontal="right" vertical="center"/>
    </xf>
    <xf numFmtId="3" fontId="1" fillId="4" borderId="17" xfId="0" applyNumberFormat="1" applyFont="1" applyFill="1" applyBorder="1" applyAlignment="1">
      <alignment horizontal="right" vertical="center"/>
    </xf>
    <xf numFmtId="0" fontId="13" fillId="2" borderId="0" xfId="0" applyFont="1" applyFill="1"/>
    <xf numFmtId="0" fontId="1" fillId="4" borderId="1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2" fillId="2" borderId="0" xfId="0" applyFont="1" applyFill="1" applyAlignment="1">
      <alignment horizontal="right" wrapText="1"/>
    </xf>
  </cellXfs>
  <cellStyles count="5">
    <cellStyle name="Normal 2" xfId="1"/>
    <cellStyle name="Normal 3" xfId="3"/>
    <cellStyle name="Normal 3 2" xfId="4"/>
    <cellStyle name="Percent 2" xfId="2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3"/>
  <sheetViews>
    <sheetView showGridLines="0" tabSelected="1" view="pageBreakPreview" zoomScaleNormal="100" zoomScaleSheetLayoutView="100" workbookViewId="0">
      <selection activeCell="A3" sqref="A3"/>
    </sheetView>
  </sheetViews>
  <sheetFormatPr defaultRowHeight="15" x14ac:dyDescent="0.25"/>
  <cols>
    <col min="1" max="1" width="104" customWidth="1"/>
    <col min="2" max="8" width="19.5703125" hidden="1" customWidth="1"/>
    <col min="9" max="10" width="19.5703125" customWidth="1"/>
    <col min="11" max="11" width="19.5703125" hidden="1" customWidth="1"/>
    <col min="12" max="12" width="19.5703125" customWidth="1"/>
    <col min="13" max="13" width="14.42578125" customWidth="1"/>
  </cols>
  <sheetData>
    <row r="1" spans="1:12" ht="52.5" customHeight="1" x14ac:dyDescent="0.25">
      <c r="A1" s="234" t="s">
        <v>223</v>
      </c>
      <c r="B1" s="2"/>
      <c r="C1" s="2"/>
      <c r="D1" s="2"/>
      <c r="E1" s="2"/>
      <c r="F1" s="2"/>
      <c r="G1" s="2"/>
      <c r="H1" s="3" t="s">
        <v>0</v>
      </c>
      <c r="I1" s="237" t="s">
        <v>224</v>
      </c>
      <c r="J1" s="237"/>
      <c r="K1" s="237"/>
      <c r="L1" s="237"/>
    </row>
    <row r="2" spans="1:12" ht="52.5" customHeight="1" x14ac:dyDescent="0.25">
      <c r="A2" s="1"/>
      <c r="B2" s="2"/>
      <c r="C2" s="2"/>
      <c r="D2" s="2"/>
      <c r="E2" s="2"/>
      <c r="F2" s="2"/>
      <c r="G2" s="2"/>
      <c r="H2" s="3"/>
      <c r="I2" s="222"/>
      <c r="J2" s="222"/>
      <c r="K2" s="222"/>
      <c r="L2" s="222"/>
    </row>
    <row r="3" spans="1:12" ht="41.25" thickBot="1" x14ac:dyDescent="0.3">
      <c r="A3" s="167" t="s">
        <v>218</v>
      </c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</row>
    <row r="4" spans="1:12" ht="16.5" hidden="1" thickBot="1" x14ac:dyDescent="0.3">
      <c r="A4" s="4" t="s">
        <v>1</v>
      </c>
      <c r="B4" s="5"/>
      <c r="C4" s="5"/>
      <c r="D4" s="5"/>
      <c r="E4" s="5"/>
      <c r="F4" s="5"/>
      <c r="G4" s="5"/>
      <c r="H4" s="161">
        <v>42638625.875</v>
      </c>
      <c r="I4" s="5"/>
      <c r="J4" s="5"/>
      <c r="K4" s="5"/>
      <c r="L4" s="161">
        <f>L5+L227+L228+L229</f>
        <v>47677048.581666663</v>
      </c>
    </row>
    <row r="5" spans="1:12" ht="32.25" customHeight="1" thickBot="1" x14ac:dyDescent="0.3">
      <c r="A5" s="235" t="s">
        <v>222</v>
      </c>
      <c r="B5" s="236"/>
      <c r="C5" s="236"/>
      <c r="D5" s="236"/>
      <c r="E5" s="236"/>
      <c r="F5" s="236"/>
      <c r="G5" s="236"/>
      <c r="H5" s="236"/>
      <c r="I5" s="236"/>
      <c r="J5" s="236"/>
      <c r="K5" s="6"/>
      <c r="L5" s="233">
        <f>L8+L17+L40+L149+L170+L215</f>
        <v>41887848.581666663</v>
      </c>
    </row>
    <row r="6" spans="1:12" ht="16.5" thickBot="1" x14ac:dyDescent="0.3">
      <c r="A6" s="7" t="s">
        <v>2</v>
      </c>
      <c r="B6" s="8"/>
      <c r="C6" s="8"/>
      <c r="D6" s="8"/>
      <c r="E6" s="8"/>
      <c r="F6" s="8"/>
      <c r="G6" s="8"/>
      <c r="H6" s="9"/>
      <c r="I6" s="159"/>
      <c r="J6" s="8"/>
      <c r="K6" s="8"/>
      <c r="L6" s="9"/>
    </row>
    <row r="7" spans="1:12" ht="69.75" customHeight="1" thickBot="1" x14ac:dyDescent="0.3">
      <c r="A7" s="10"/>
      <c r="B7" s="11" t="s">
        <v>3</v>
      </c>
      <c r="C7" s="12" t="s">
        <v>4</v>
      </c>
      <c r="D7" s="13" t="s">
        <v>5</v>
      </c>
      <c r="E7" s="14" t="s">
        <v>6</v>
      </c>
      <c r="F7" s="12" t="s">
        <v>7</v>
      </c>
      <c r="G7" s="15" t="s">
        <v>8</v>
      </c>
      <c r="H7" s="10" t="s">
        <v>9</v>
      </c>
      <c r="I7" s="170" t="s">
        <v>219</v>
      </c>
      <c r="J7" s="12" t="s">
        <v>220</v>
      </c>
      <c r="K7" s="15" t="s">
        <v>8</v>
      </c>
      <c r="L7" s="16" t="s">
        <v>215</v>
      </c>
    </row>
    <row r="8" spans="1:12" ht="16.5" thickBot="1" x14ac:dyDescent="0.3">
      <c r="A8" s="17" t="s">
        <v>10</v>
      </c>
      <c r="B8" s="18"/>
      <c r="C8" s="19"/>
      <c r="D8" s="20">
        <v>586700</v>
      </c>
      <c r="E8" s="21"/>
      <c r="F8" s="22"/>
      <c r="G8" s="23">
        <v>1838000</v>
      </c>
      <c r="H8" s="171">
        <v>2424700</v>
      </c>
      <c r="I8" s="192"/>
      <c r="J8" s="22"/>
      <c r="K8" s="23">
        <v>1838000</v>
      </c>
      <c r="L8" s="162">
        <f>L9+L10+L11</f>
        <v>2754099.666666667</v>
      </c>
    </row>
    <row r="9" spans="1:12" ht="15.75" x14ac:dyDescent="0.25">
      <c r="A9" s="25" t="s">
        <v>11</v>
      </c>
      <c r="B9" s="26"/>
      <c r="C9" s="27"/>
      <c r="D9" s="28">
        <v>89900</v>
      </c>
      <c r="E9" s="26"/>
      <c r="F9" s="27"/>
      <c r="G9" s="28">
        <v>314700</v>
      </c>
      <c r="H9" s="172">
        <v>404600</v>
      </c>
      <c r="I9" s="193"/>
      <c r="J9" s="27"/>
      <c r="K9" s="28">
        <v>314700</v>
      </c>
      <c r="L9" s="29">
        <v>404600</v>
      </c>
    </row>
    <row r="10" spans="1:12" ht="15.75" x14ac:dyDescent="0.25">
      <c r="A10" s="30" t="s">
        <v>12</v>
      </c>
      <c r="B10" s="31"/>
      <c r="C10" s="32"/>
      <c r="D10" s="33">
        <v>496800</v>
      </c>
      <c r="E10" s="31"/>
      <c r="F10" s="32"/>
      <c r="G10" s="33">
        <v>1523300</v>
      </c>
      <c r="H10" s="173">
        <v>2020100</v>
      </c>
      <c r="I10" s="193"/>
      <c r="J10" s="32"/>
      <c r="K10" s="33">
        <v>1523300</v>
      </c>
      <c r="L10" s="29">
        <f>K10/9*12+318433</f>
        <v>2349499.666666667</v>
      </c>
    </row>
    <row r="11" spans="1:12" ht="31.5" x14ac:dyDescent="0.25">
      <c r="A11" s="219" t="s">
        <v>217</v>
      </c>
      <c r="B11" s="26"/>
      <c r="C11" s="27"/>
      <c r="D11" s="28"/>
      <c r="E11" s="26"/>
      <c r="F11" s="27"/>
      <c r="G11" s="28"/>
      <c r="H11" s="172"/>
      <c r="I11" s="193"/>
      <c r="J11" s="27"/>
      <c r="K11" s="28"/>
      <c r="L11" s="29">
        <v>0</v>
      </c>
    </row>
    <row r="12" spans="1:12" ht="15.75" x14ac:dyDescent="0.25">
      <c r="A12" s="25" t="s">
        <v>13</v>
      </c>
      <c r="B12" s="34">
        <v>1</v>
      </c>
      <c r="C12" s="27"/>
      <c r="D12" s="35"/>
      <c r="E12" s="34">
        <v>1</v>
      </c>
      <c r="F12" s="27"/>
      <c r="G12" s="35"/>
      <c r="H12" s="174"/>
      <c r="I12" s="194">
        <v>1</v>
      </c>
      <c r="J12" s="27"/>
      <c r="K12" s="35"/>
      <c r="L12" s="36"/>
    </row>
    <row r="13" spans="1:12" ht="15.75" x14ac:dyDescent="0.25">
      <c r="A13" s="30" t="s">
        <v>14</v>
      </c>
      <c r="B13" s="37" t="s">
        <v>15</v>
      </c>
      <c r="C13" s="32"/>
      <c r="D13" s="38"/>
      <c r="E13" s="37" t="s">
        <v>15</v>
      </c>
      <c r="F13" s="32"/>
      <c r="G13" s="38"/>
      <c r="H13" s="175"/>
      <c r="I13" s="194" t="s">
        <v>15</v>
      </c>
      <c r="J13" s="32"/>
      <c r="K13" s="38"/>
      <c r="L13" s="39"/>
    </row>
    <row r="14" spans="1:12" ht="15.75" x14ac:dyDescent="0.25">
      <c r="A14" s="30" t="s">
        <v>16</v>
      </c>
      <c r="B14" s="37">
        <v>7</v>
      </c>
      <c r="C14" s="32"/>
      <c r="D14" s="38"/>
      <c r="E14" s="37">
        <v>7</v>
      </c>
      <c r="F14" s="32"/>
      <c r="G14" s="38"/>
      <c r="H14" s="175"/>
      <c r="I14" s="194">
        <v>7</v>
      </c>
      <c r="J14" s="32"/>
      <c r="K14" s="38"/>
      <c r="L14" s="39"/>
    </row>
    <row r="15" spans="1:12" ht="15.75" x14ac:dyDescent="0.25">
      <c r="A15" s="40" t="s">
        <v>17</v>
      </c>
      <c r="B15" s="37">
        <v>11</v>
      </c>
      <c r="C15" s="32"/>
      <c r="D15" s="38"/>
      <c r="E15" s="37">
        <v>11</v>
      </c>
      <c r="F15" s="32"/>
      <c r="G15" s="38"/>
      <c r="H15" s="175"/>
      <c r="I15" s="194">
        <v>11</v>
      </c>
      <c r="J15" s="32"/>
      <c r="K15" s="38"/>
      <c r="L15" s="39"/>
    </row>
    <row r="16" spans="1:12" ht="16.5" thickBot="1" x14ac:dyDescent="0.3">
      <c r="A16" s="30" t="s">
        <v>18</v>
      </c>
      <c r="B16" s="41">
        <v>58723</v>
      </c>
      <c r="C16" s="32"/>
      <c r="D16" s="38"/>
      <c r="E16" s="41">
        <v>57509</v>
      </c>
      <c r="F16" s="32"/>
      <c r="G16" s="38"/>
      <c r="H16" s="175"/>
      <c r="I16" s="195">
        <v>56573</v>
      </c>
      <c r="J16" s="32"/>
      <c r="K16" s="38"/>
      <c r="L16" s="39"/>
    </row>
    <row r="17" spans="1:12" ht="16.5" thickBot="1" x14ac:dyDescent="0.3">
      <c r="A17" s="17" t="s">
        <v>19</v>
      </c>
      <c r="B17" s="18"/>
      <c r="C17" s="19"/>
      <c r="D17" s="20">
        <v>74441.112500000003</v>
      </c>
      <c r="E17" s="21"/>
      <c r="F17" s="22"/>
      <c r="G17" s="23">
        <v>239779.76250000001</v>
      </c>
      <c r="H17" s="171">
        <v>314220.875</v>
      </c>
      <c r="I17" s="192"/>
      <c r="J17" s="22"/>
      <c r="K17" s="23">
        <v>239779.76250000001</v>
      </c>
      <c r="L17" s="162">
        <f>L18+L32</f>
        <v>319380.91500000004</v>
      </c>
    </row>
    <row r="18" spans="1:12" ht="15.75" x14ac:dyDescent="0.25">
      <c r="A18" s="42" t="s">
        <v>20</v>
      </c>
      <c r="B18" s="43" t="s">
        <v>15</v>
      </c>
      <c r="C18" s="44"/>
      <c r="D18" s="45">
        <v>40566.112500000003</v>
      </c>
      <c r="E18" s="43" t="s">
        <v>15</v>
      </c>
      <c r="F18" s="44"/>
      <c r="G18" s="45">
        <v>130249.7625</v>
      </c>
      <c r="H18" s="176">
        <v>170815.875</v>
      </c>
      <c r="I18" s="196" t="s">
        <v>15</v>
      </c>
      <c r="J18" s="44"/>
      <c r="K18" s="45">
        <v>130249.7625</v>
      </c>
      <c r="L18" s="46">
        <f>L19+L20+L25</f>
        <v>173526.315</v>
      </c>
    </row>
    <row r="19" spans="1:12" ht="31.5" x14ac:dyDescent="0.25">
      <c r="A19" s="47" t="s">
        <v>21</v>
      </c>
      <c r="B19" s="48">
        <v>19</v>
      </c>
      <c r="C19" s="49">
        <v>7130</v>
      </c>
      <c r="D19" s="50">
        <v>33868</v>
      </c>
      <c r="E19" s="51">
        <v>19</v>
      </c>
      <c r="F19" s="52">
        <v>7740</v>
      </c>
      <c r="G19" s="52">
        <v>110295</v>
      </c>
      <c r="H19" s="177">
        <v>144163</v>
      </c>
      <c r="I19" s="197">
        <v>19</v>
      </c>
      <c r="J19" s="52">
        <v>7740</v>
      </c>
      <c r="K19" s="52">
        <v>110295</v>
      </c>
      <c r="L19" s="29">
        <f>I19*J19</f>
        <v>147060</v>
      </c>
    </row>
    <row r="20" spans="1:12" ht="15.75" x14ac:dyDescent="0.25">
      <c r="A20" s="54" t="s">
        <v>22</v>
      </c>
      <c r="B20" s="55" t="s">
        <v>15</v>
      </c>
      <c r="C20" s="56"/>
      <c r="D20" s="57">
        <v>4137.1124999999993</v>
      </c>
      <c r="E20" s="55" t="s">
        <v>15</v>
      </c>
      <c r="F20" s="56"/>
      <c r="G20" s="57">
        <v>12273.762500000001</v>
      </c>
      <c r="H20" s="177">
        <v>16410.875</v>
      </c>
      <c r="I20" s="198" t="s">
        <v>15</v>
      </c>
      <c r="J20" s="56"/>
      <c r="K20" s="57">
        <v>12273.762500000001</v>
      </c>
      <c r="L20" s="29">
        <f>L23+L24</f>
        <v>16224.314999999999</v>
      </c>
    </row>
    <row r="21" spans="1:12" ht="15.75" x14ac:dyDescent="0.25">
      <c r="A21" s="47" t="s">
        <v>23</v>
      </c>
      <c r="B21" s="48" t="s">
        <v>15</v>
      </c>
      <c r="C21" s="49">
        <v>2000</v>
      </c>
      <c r="D21" s="50" t="s">
        <v>15</v>
      </c>
      <c r="E21" s="51" t="s">
        <v>15</v>
      </c>
      <c r="F21" s="52">
        <v>2000</v>
      </c>
      <c r="G21" s="52" t="s">
        <v>15</v>
      </c>
      <c r="H21" s="177" t="s">
        <v>15</v>
      </c>
      <c r="I21" s="197" t="s">
        <v>15</v>
      </c>
      <c r="J21" s="52">
        <v>2000</v>
      </c>
      <c r="K21" s="52" t="s">
        <v>15</v>
      </c>
      <c r="L21" s="53" t="s">
        <v>15</v>
      </c>
    </row>
    <row r="22" spans="1:12" ht="15.75" x14ac:dyDescent="0.25">
      <c r="A22" s="47" t="s">
        <v>24</v>
      </c>
      <c r="B22" s="48" t="s">
        <v>15</v>
      </c>
      <c r="C22" s="49">
        <v>4000</v>
      </c>
      <c r="D22" s="50" t="s">
        <v>15</v>
      </c>
      <c r="E22" s="51" t="s">
        <v>15</v>
      </c>
      <c r="F22" s="52">
        <v>4000</v>
      </c>
      <c r="G22" s="52" t="s">
        <v>15</v>
      </c>
      <c r="H22" s="177" t="s">
        <v>15</v>
      </c>
      <c r="I22" s="197" t="s">
        <v>15</v>
      </c>
      <c r="J22" s="52">
        <v>4000</v>
      </c>
      <c r="K22" s="52" t="s">
        <v>15</v>
      </c>
      <c r="L22" s="53" t="s">
        <v>15</v>
      </c>
    </row>
    <row r="23" spans="1:12" ht="15.75" x14ac:dyDescent="0.25">
      <c r="A23" s="47" t="s">
        <v>25</v>
      </c>
      <c r="B23" s="48">
        <v>58723</v>
      </c>
      <c r="C23" s="58">
        <v>0.15</v>
      </c>
      <c r="D23" s="50">
        <v>2202.1124999999997</v>
      </c>
      <c r="E23" s="51">
        <v>57509</v>
      </c>
      <c r="F23" s="59">
        <v>0.15</v>
      </c>
      <c r="G23" s="52">
        <v>6469.7624999999998</v>
      </c>
      <c r="H23" s="177">
        <v>8671.875</v>
      </c>
      <c r="I23" s="199">
        <v>56573</v>
      </c>
      <c r="J23" s="59">
        <v>0.15</v>
      </c>
      <c r="K23" s="52">
        <f>I23*J23/12*9</f>
        <v>6364.4624999999996</v>
      </c>
      <c r="L23" s="29">
        <f>I23*J23</f>
        <v>8485.9499999999989</v>
      </c>
    </row>
    <row r="24" spans="1:12" ht="15.75" x14ac:dyDescent="0.25">
      <c r="A24" s="47" t="s">
        <v>26</v>
      </c>
      <c r="B24" s="48">
        <v>515.89099999999996</v>
      </c>
      <c r="C24" s="49">
        <v>15</v>
      </c>
      <c r="D24" s="50">
        <v>1935</v>
      </c>
      <c r="E24" s="51">
        <v>515.89099999999996</v>
      </c>
      <c r="F24" s="52">
        <v>15</v>
      </c>
      <c r="G24" s="52">
        <v>5804</v>
      </c>
      <c r="H24" s="177">
        <v>7739</v>
      </c>
      <c r="I24" s="197">
        <v>515.89099999999996</v>
      </c>
      <c r="J24" s="52">
        <v>15</v>
      </c>
      <c r="K24" s="52">
        <v>5804</v>
      </c>
      <c r="L24" s="29">
        <f>I24*J24</f>
        <v>7738.3649999999998</v>
      </c>
    </row>
    <row r="25" spans="1:12" ht="15.75" x14ac:dyDescent="0.25">
      <c r="A25" s="54" t="s">
        <v>27</v>
      </c>
      <c r="B25" s="55" t="s">
        <v>15</v>
      </c>
      <c r="C25" s="56"/>
      <c r="D25" s="57">
        <v>2561</v>
      </c>
      <c r="E25" s="55" t="s">
        <v>15</v>
      </c>
      <c r="F25" s="56"/>
      <c r="G25" s="57">
        <v>7681</v>
      </c>
      <c r="H25" s="178">
        <v>10242</v>
      </c>
      <c r="I25" s="198" t="s">
        <v>15</v>
      </c>
      <c r="J25" s="56"/>
      <c r="K25" s="57">
        <v>7681</v>
      </c>
      <c r="L25" s="53">
        <v>10242</v>
      </c>
    </row>
    <row r="26" spans="1:12" ht="31.5" x14ac:dyDescent="0.25">
      <c r="A26" s="47" t="s">
        <v>28</v>
      </c>
      <c r="B26" s="48" t="s">
        <v>15</v>
      </c>
      <c r="C26" s="49">
        <v>1500</v>
      </c>
      <c r="D26" s="50" t="s">
        <v>15</v>
      </c>
      <c r="E26" s="51" t="s">
        <v>15</v>
      </c>
      <c r="F26" s="52">
        <v>1500</v>
      </c>
      <c r="G26" s="52" t="s">
        <v>15</v>
      </c>
      <c r="H26" s="177" t="s">
        <v>15</v>
      </c>
      <c r="I26" s="197" t="s">
        <v>15</v>
      </c>
      <c r="J26" s="52">
        <v>1500</v>
      </c>
      <c r="K26" s="52" t="s">
        <v>15</v>
      </c>
      <c r="L26" s="53" t="s">
        <v>15</v>
      </c>
    </row>
    <row r="27" spans="1:12" ht="31.5" x14ac:dyDescent="0.25">
      <c r="A27" s="47" t="s">
        <v>29</v>
      </c>
      <c r="B27" s="48" t="s">
        <v>15</v>
      </c>
      <c r="C27" s="49">
        <v>2000</v>
      </c>
      <c r="D27" s="50" t="s">
        <v>15</v>
      </c>
      <c r="E27" s="51" t="s">
        <v>15</v>
      </c>
      <c r="F27" s="52">
        <v>2000</v>
      </c>
      <c r="G27" s="52" t="s">
        <v>15</v>
      </c>
      <c r="H27" s="177" t="s">
        <v>15</v>
      </c>
      <c r="I27" s="197" t="s">
        <v>15</v>
      </c>
      <c r="J27" s="52">
        <v>2000</v>
      </c>
      <c r="K27" s="52" t="s">
        <v>15</v>
      </c>
      <c r="L27" s="53" t="s">
        <v>15</v>
      </c>
    </row>
    <row r="28" spans="1:12" ht="31.5" x14ac:dyDescent="0.25">
      <c r="A28" s="47" t="s">
        <v>30</v>
      </c>
      <c r="B28" s="48">
        <v>4172</v>
      </c>
      <c r="C28" s="58">
        <v>0.6</v>
      </c>
      <c r="D28" s="50">
        <v>626</v>
      </c>
      <c r="E28" s="51">
        <v>4172</v>
      </c>
      <c r="F28" s="59">
        <v>0.6</v>
      </c>
      <c r="G28" s="52">
        <v>1877</v>
      </c>
      <c r="H28" s="177">
        <v>2503</v>
      </c>
      <c r="I28" s="197">
        <v>4172</v>
      </c>
      <c r="J28" s="59">
        <v>0.6</v>
      </c>
      <c r="K28" s="52">
        <v>1877</v>
      </c>
      <c r="L28" s="29">
        <f>I28*J28</f>
        <v>2503.1999999999998</v>
      </c>
    </row>
    <row r="29" spans="1:12" ht="31.5" x14ac:dyDescent="0.25">
      <c r="A29" s="47" t="s">
        <v>31</v>
      </c>
      <c r="B29" s="48" t="s">
        <v>15</v>
      </c>
      <c r="C29" s="58">
        <v>0.4</v>
      </c>
      <c r="D29" s="50" t="s">
        <v>15</v>
      </c>
      <c r="E29" s="51" t="s">
        <v>15</v>
      </c>
      <c r="F29" s="59">
        <v>0.4</v>
      </c>
      <c r="G29" s="52" t="s">
        <v>15</v>
      </c>
      <c r="H29" s="177" t="s">
        <v>15</v>
      </c>
      <c r="I29" s="197" t="s">
        <v>15</v>
      </c>
      <c r="J29" s="59">
        <v>0.4</v>
      </c>
      <c r="K29" s="52" t="s">
        <v>15</v>
      </c>
      <c r="L29" s="53" t="s">
        <v>15</v>
      </c>
    </row>
    <row r="30" spans="1:12" ht="15.75" x14ac:dyDescent="0.25">
      <c r="A30" s="47" t="s">
        <v>26</v>
      </c>
      <c r="B30" s="48">
        <v>515.89099999999996</v>
      </c>
      <c r="C30" s="49">
        <v>15</v>
      </c>
      <c r="D30" s="50">
        <v>1935</v>
      </c>
      <c r="E30" s="51">
        <v>515.89099999999996</v>
      </c>
      <c r="F30" s="52">
        <v>15</v>
      </c>
      <c r="G30" s="52">
        <v>5804</v>
      </c>
      <c r="H30" s="177">
        <v>7739</v>
      </c>
      <c r="I30" s="197">
        <v>515.89099999999996</v>
      </c>
      <c r="J30" s="52">
        <v>15</v>
      </c>
      <c r="K30" s="52">
        <v>5804</v>
      </c>
      <c r="L30" s="29">
        <f>I30*J30</f>
        <v>7738.3649999999998</v>
      </c>
    </row>
    <row r="31" spans="1:12" ht="15.75" x14ac:dyDescent="0.25">
      <c r="A31" s="60" t="s">
        <v>32</v>
      </c>
      <c r="B31" s="48" t="s">
        <v>15</v>
      </c>
      <c r="C31" s="49">
        <v>16150</v>
      </c>
      <c r="D31" s="50" t="s">
        <v>15</v>
      </c>
      <c r="E31" s="51" t="s">
        <v>15</v>
      </c>
      <c r="F31" s="52">
        <v>17640</v>
      </c>
      <c r="G31" s="52" t="s">
        <v>15</v>
      </c>
      <c r="H31" s="177" t="s">
        <v>15</v>
      </c>
      <c r="I31" s="197" t="s">
        <v>15</v>
      </c>
      <c r="J31" s="52">
        <v>17640</v>
      </c>
      <c r="K31" s="52" t="s">
        <v>15</v>
      </c>
      <c r="L31" s="53" t="s">
        <v>15</v>
      </c>
    </row>
    <row r="32" spans="1:12" ht="15.75" x14ac:dyDescent="0.25">
      <c r="A32" s="61" t="s">
        <v>33</v>
      </c>
      <c r="B32" s="43" t="s">
        <v>15</v>
      </c>
      <c r="C32" s="44"/>
      <c r="D32" s="45">
        <v>33875</v>
      </c>
      <c r="E32" s="43" t="s">
        <v>15</v>
      </c>
      <c r="F32" s="44"/>
      <c r="G32" s="45">
        <v>109530</v>
      </c>
      <c r="H32" s="176">
        <v>143405</v>
      </c>
      <c r="I32" s="196" t="s">
        <v>15</v>
      </c>
      <c r="J32" s="44"/>
      <c r="K32" s="45">
        <v>109530</v>
      </c>
      <c r="L32" s="46">
        <f>L33+L34</f>
        <v>145854.6</v>
      </c>
    </row>
    <row r="33" spans="1:12" ht="31.5" x14ac:dyDescent="0.25">
      <c r="A33" s="47" t="s">
        <v>34</v>
      </c>
      <c r="B33" s="48">
        <v>10</v>
      </c>
      <c r="C33" s="49">
        <v>12320</v>
      </c>
      <c r="D33" s="50">
        <v>30800</v>
      </c>
      <c r="E33" s="51">
        <v>10</v>
      </c>
      <c r="F33" s="52">
        <v>13454</v>
      </c>
      <c r="G33" s="52">
        <v>100905</v>
      </c>
      <c r="H33" s="177">
        <v>131705</v>
      </c>
      <c r="I33" s="197">
        <v>10</v>
      </c>
      <c r="J33" s="52">
        <v>13454</v>
      </c>
      <c r="K33" s="52">
        <v>100905</v>
      </c>
      <c r="L33" s="29">
        <f>I33*J33</f>
        <v>134540</v>
      </c>
    </row>
    <row r="34" spans="1:12" ht="15.75" x14ac:dyDescent="0.25">
      <c r="A34" s="47" t="s">
        <v>35</v>
      </c>
      <c r="B34" s="31"/>
      <c r="C34" s="32"/>
      <c r="D34" s="62">
        <v>3075</v>
      </c>
      <c r="E34" s="63">
        <v>57509</v>
      </c>
      <c r="F34" s="64">
        <v>0.2</v>
      </c>
      <c r="G34" s="65">
        <v>8625</v>
      </c>
      <c r="H34" s="177">
        <v>11700</v>
      </c>
      <c r="I34" s="195">
        <v>56573</v>
      </c>
      <c r="J34" s="64">
        <v>0.2</v>
      </c>
      <c r="K34" s="65">
        <f>I34*J34/12*9</f>
        <v>8485.9500000000007</v>
      </c>
      <c r="L34" s="29">
        <f>I34*J34</f>
        <v>11314.6</v>
      </c>
    </row>
    <row r="35" spans="1:12" ht="15.75" x14ac:dyDescent="0.25">
      <c r="A35" s="66" t="s">
        <v>36</v>
      </c>
      <c r="B35" s="55"/>
      <c r="C35" s="56"/>
      <c r="D35" s="57">
        <v>0</v>
      </c>
      <c r="E35" s="55" t="s">
        <v>15</v>
      </c>
      <c r="F35" s="56"/>
      <c r="G35" s="57">
        <v>0</v>
      </c>
      <c r="H35" s="177">
        <v>0</v>
      </c>
      <c r="I35" s="198" t="s">
        <v>15</v>
      </c>
      <c r="J35" s="56"/>
      <c r="K35" s="57">
        <v>0</v>
      </c>
      <c r="L35" s="53">
        <v>0</v>
      </c>
    </row>
    <row r="36" spans="1:12" ht="15.75" x14ac:dyDescent="0.25">
      <c r="A36" s="67" t="s">
        <v>37</v>
      </c>
      <c r="B36" s="48" t="s">
        <v>15</v>
      </c>
      <c r="C36" s="49">
        <v>200</v>
      </c>
      <c r="D36" s="50" t="s">
        <v>15</v>
      </c>
      <c r="E36" s="51" t="s">
        <v>15</v>
      </c>
      <c r="F36" s="52">
        <v>300</v>
      </c>
      <c r="G36" s="52" t="s">
        <v>15</v>
      </c>
      <c r="H36" s="177" t="s">
        <v>15</v>
      </c>
      <c r="I36" s="197" t="s">
        <v>15</v>
      </c>
      <c r="J36" s="52">
        <v>300</v>
      </c>
      <c r="K36" s="52" t="s">
        <v>15</v>
      </c>
      <c r="L36" s="53" t="s">
        <v>15</v>
      </c>
    </row>
    <row r="37" spans="1:12" ht="15.75" x14ac:dyDescent="0.25">
      <c r="A37" s="68" t="s">
        <v>38</v>
      </c>
      <c r="B37" s="48" t="s">
        <v>15</v>
      </c>
      <c r="C37" s="49">
        <v>1000</v>
      </c>
      <c r="D37" s="50" t="s">
        <v>15</v>
      </c>
      <c r="E37" s="51" t="s">
        <v>15</v>
      </c>
      <c r="F37" s="52">
        <v>1500</v>
      </c>
      <c r="G37" s="52" t="s">
        <v>15</v>
      </c>
      <c r="H37" s="177" t="s">
        <v>15</v>
      </c>
      <c r="I37" s="197" t="s">
        <v>15</v>
      </c>
      <c r="J37" s="52">
        <v>1500</v>
      </c>
      <c r="K37" s="52" t="s">
        <v>15</v>
      </c>
      <c r="L37" s="53" t="s">
        <v>15</v>
      </c>
    </row>
    <row r="38" spans="1:12" ht="15.75" x14ac:dyDescent="0.25">
      <c r="A38" s="69" t="s">
        <v>39</v>
      </c>
      <c r="B38" s="48" t="s">
        <v>15</v>
      </c>
      <c r="C38" s="49">
        <v>471</v>
      </c>
      <c r="D38" s="50" t="s">
        <v>15</v>
      </c>
      <c r="E38" s="51" t="s">
        <v>15</v>
      </c>
      <c r="F38" s="52">
        <v>545</v>
      </c>
      <c r="G38" s="52" t="s">
        <v>15</v>
      </c>
      <c r="H38" s="177" t="s">
        <v>15</v>
      </c>
      <c r="I38" s="197" t="s">
        <v>15</v>
      </c>
      <c r="J38" s="52">
        <v>545</v>
      </c>
      <c r="K38" s="52" t="s">
        <v>15</v>
      </c>
      <c r="L38" s="53" t="s">
        <v>15</v>
      </c>
    </row>
    <row r="39" spans="1:12" ht="16.5" thickBot="1" x14ac:dyDescent="0.3">
      <c r="A39" s="219" t="s">
        <v>221</v>
      </c>
      <c r="B39" s="223"/>
      <c r="C39" s="224"/>
      <c r="D39" s="225"/>
      <c r="E39" s="226"/>
      <c r="F39" s="227"/>
      <c r="G39" s="227"/>
      <c r="H39" s="228"/>
      <c r="I39" s="197"/>
      <c r="J39" s="227"/>
      <c r="K39" s="227"/>
      <c r="L39" s="229">
        <v>0</v>
      </c>
    </row>
    <row r="40" spans="1:12" ht="16.5" thickBot="1" x14ac:dyDescent="0.3">
      <c r="A40" s="17" t="s">
        <v>40</v>
      </c>
      <c r="B40" s="18"/>
      <c r="C40" s="19"/>
      <c r="D40" s="20">
        <v>5014192</v>
      </c>
      <c r="E40" s="21"/>
      <c r="F40" s="22"/>
      <c r="G40" s="23">
        <v>16233710</v>
      </c>
      <c r="H40" s="171">
        <v>21299990</v>
      </c>
      <c r="I40" s="192"/>
      <c r="J40" s="22"/>
      <c r="K40" s="23">
        <v>16233710</v>
      </c>
      <c r="L40" s="162">
        <f>L41+L52+L65+L70+L90+L95+L102+L107+L111+L116+L117+L118+L119+L124+L125++L128+L132+L138+L139+L140+L145+L146+L147</f>
        <v>23534085</v>
      </c>
    </row>
    <row r="41" spans="1:12" ht="15.75" x14ac:dyDescent="0.25">
      <c r="A41" s="42" t="s">
        <v>41</v>
      </c>
      <c r="B41" s="43" t="s">
        <v>15</v>
      </c>
      <c r="C41" s="44"/>
      <c r="D41" s="45">
        <v>1147575</v>
      </c>
      <c r="E41" s="43" t="s">
        <v>15</v>
      </c>
      <c r="F41" s="44"/>
      <c r="G41" s="45">
        <v>3826966</v>
      </c>
      <c r="H41" s="179">
        <v>4974541</v>
      </c>
      <c r="I41" s="196" t="s">
        <v>15</v>
      </c>
      <c r="J41" s="44"/>
      <c r="K41" s="45">
        <v>3826966</v>
      </c>
      <c r="L41" s="70">
        <f>L42+L43+L46+L47+L48+L51</f>
        <v>5323187</v>
      </c>
    </row>
    <row r="42" spans="1:12" ht="15.75" x14ac:dyDescent="0.25">
      <c r="A42" s="30" t="s">
        <v>42</v>
      </c>
      <c r="B42" s="71">
        <v>10</v>
      </c>
      <c r="C42" s="72">
        <v>31540</v>
      </c>
      <c r="D42" s="73">
        <v>78850</v>
      </c>
      <c r="E42" s="74">
        <v>10</v>
      </c>
      <c r="F42" s="75">
        <v>35000</v>
      </c>
      <c r="G42" s="75">
        <v>262500</v>
      </c>
      <c r="H42" s="180">
        <v>341350</v>
      </c>
      <c r="I42" s="200">
        <v>9</v>
      </c>
      <c r="J42" s="75">
        <v>36700</v>
      </c>
      <c r="K42" s="75">
        <v>262500</v>
      </c>
      <c r="L42" s="76">
        <f>I42*J42</f>
        <v>330300</v>
      </c>
    </row>
    <row r="43" spans="1:12" ht="15.75" x14ac:dyDescent="0.25">
      <c r="A43" s="30" t="s">
        <v>43</v>
      </c>
      <c r="B43" s="71">
        <v>46</v>
      </c>
      <c r="C43" s="72">
        <v>6148</v>
      </c>
      <c r="D43" s="73">
        <v>70702</v>
      </c>
      <c r="E43" s="74">
        <v>46</v>
      </c>
      <c r="F43" s="75">
        <v>6829</v>
      </c>
      <c r="G43" s="75">
        <v>235601</v>
      </c>
      <c r="H43" s="180">
        <v>306303</v>
      </c>
      <c r="I43" s="200">
        <v>46</v>
      </c>
      <c r="J43" s="75">
        <v>7160</v>
      </c>
      <c r="K43" s="75">
        <v>235601</v>
      </c>
      <c r="L43" s="76">
        <f>I43*J43</f>
        <v>329360</v>
      </c>
    </row>
    <row r="44" spans="1:12" ht="15.75" x14ac:dyDescent="0.25">
      <c r="A44" s="30" t="s">
        <v>44</v>
      </c>
      <c r="B44" s="71" t="s">
        <v>15</v>
      </c>
      <c r="C44" s="72">
        <v>2562</v>
      </c>
      <c r="D44" s="73" t="s">
        <v>15</v>
      </c>
      <c r="E44" s="74" t="s">
        <v>15</v>
      </c>
      <c r="F44" s="75">
        <v>2846</v>
      </c>
      <c r="G44" s="75" t="s">
        <v>15</v>
      </c>
      <c r="H44" s="180" t="s">
        <v>15</v>
      </c>
      <c r="I44" s="200" t="s">
        <v>15</v>
      </c>
      <c r="J44" s="75">
        <v>2846</v>
      </c>
      <c r="K44" s="75" t="s">
        <v>15</v>
      </c>
      <c r="L44" s="76" t="s">
        <v>15</v>
      </c>
    </row>
    <row r="45" spans="1:12" ht="15.75" x14ac:dyDescent="0.25">
      <c r="A45" s="30" t="s">
        <v>45</v>
      </c>
      <c r="B45" s="71" t="s">
        <v>15</v>
      </c>
      <c r="C45" s="72">
        <v>10240</v>
      </c>
      <c r="D45" s="73" t="s">
        <v>15</v>
      </c>
      <c r="E45" s="74" t="s">
        <v>15</v>
      </c>
      <c r="F45" s="75">
        <v>11375</v>
      </c>
      <c r="G45" s="75" t="s">
        <v>15</v>
      </c>
      <c r="H45" s="180" t="s">
        <v>15</v>
      </c>
      <c r="I45" s="200" t="s">
        <v>15</v>
      </c>
      <c r="J45" s="75">
        <v>11375</v>
      </c>
      <c r="K45" s="75" t="s">
        <v>15</v>
      </c>
      <c r="L45" s="76" t="s">
        <v>15</v>
      </c>
    </row>
    <row r="46" spans="1:12" ht="15.75" x14ac:dyDescent="0.25">
      <c r="A46" s="30" t="s">
        <v>46</v>
      </c>
      <c r="B46" s="71">
        <v>37</v>
      </c>
      <c r="C46" s="72">
        <v>1583</v>
      </c>
      <c r="D46" s="73">
        <v>14643</v>
      </c>
      <c r="E46" s="74">
        <v>37</v>
      </c>
      <c r="F46" s="75">
        <v>1718</v>
      </c>
      <c r="G46" s="75">
        <v>47674</v>
      </c>
      <c r="H46" s="180">
        <v>62317</v>
      </c>
      <c r="I46" s="200">
        <v>37</v>
      </c>
      <c r="J46" s="75">
        <v>1789</v>
      </c>
      <c r="K46" s="75">
        <v>47674</v>
      </c>
      <c r="L46" s="76">
        <f>I46*J46</f>
        <v>66193</v>
      </c>
    </row>
    <row r="47" spans="1:12" ht="15.75" x14ac:dyDescent="0.25">
      <c r="A47" s="30" t="s">
        <v>47</v>
      </c>
      <c r="B47" s="71">
        <v>319</v>
      </c>
      <c r="C47" s="72">
        <v>2887</v>
      </c>
      <c r="D47" s="73">
        <v>230238</v>
      </c>
      <c r="E47" s="74">
        <v>319</v>
      </c>
      <c r="F47" s="75">
        <v>3207</v>
      </c>
      <c r="G47" s="75">
        <v>767275</v>
      </c>
      <c r="H47" s="180">
        <v>997513</v>
      </c>
      <c r="I47" s="200">
        <v>319</v>
      </c>
      <c r="J47" s="75">
        <v>3363</v>
      </c>
      <c r="K47" s="75">
        <v>767275</v>
      </c>
      <c r="L47" s="76">
        <f>I47*J47</f>
        <v>1072797</v>
      </c>
    </row>
    <row r="48" spans="1:12" ht="15.75" x14ac:dyDescent="0.25">
      <c r="A48" s="30" t="s">
        <v>48</v>
      </c>
      <c r="B48" s="71">
        <v>924</v>
      </c>
      <c r="C48" s="72">
        <v>3097</v>
      </c>
      <c r="D48" s="73">
        <v>715407</v>
      </c>
      <c r="E48" s="74">
        <v>924</v>
      </c>
      <c r="F48" s="75">
        <v>3446</v>
      </c>
      <c r="G48" s="75">
        <v>2388078</v>
      </c>
      <c r="H48" s="180">
        <v>3103485</v>
      </c>
      <c r="I48" s="200">
        <v>924</v>
      </c>
      <c r="J48" s="75">
        <v>3625</v>
      </c>
      <c r="K48" s="75">
        <v>2388078</v>
      </c>
      <c r="L48" s="76">
        <f>I48*J48</f>
        <v>3349500</v>
      </c>
    </row>
    <row r="49" spans="1:12" ht="15.75" x14ac:dyDescent="0.25">
      <c r="A49" s="30" t="s">
        <v>49</v>
      </c>
      <c r="B49" s="71" t="s">
        <v>15</v>
      </c>
      <c r="C49" s="72">
        <v>1877</v>
      </c>
      <c r="D49" s="73" t="s">
        <v>15</v>
      </c>
      <c r="E49" s="74" t="s">
        <v>15</v>
      </c>
      <c r="F49" s="75">
        <v>2119</v>
      </c>
      <c r="G49" s="75" t="s">
        <v>15</v>
      </c>
      <c r="H49" s="180" t="s">
        <v>15</v>
      </c>
      <c r="I49" s="200" t="s">
        <v>15</v>
      </c>
      <c r="J49" s="75">
        <v>2119</v>
      </c>
      <c r="K49" s="75" t="s">
        <v>15</v>
      </c>
      <c r="L49" s="76" t="s">
        <v>15</v>
      </c>
    </row>
    <row r="50" spans="1:12" ht="15.75" x14ac:dyDescent="0.25">
      <c r="A50" s="30" t="s">
        <v>50</v>
      </c>
      <c r="B50" s="71" t="s">
        <v>15</v>
      </c>
      <c r="C50" s="72">
        <v>7900</v>
      </c>
      <c r="D50" s="73" t="s">
        <v>15</v>
      </c>
      <c r="E50" s="74" t="s">
        <v>15</v>
      </c>
      <c r="F50" s="75">
        <v>8776</v>
      </c>
      <c r="G50" s="75" t="s">
        <v>15</v>
      </c>
      <c r="H50" s="180" t="s">
        <v>15</v>
      </c>
      <c r="I50" s="200" t="s">
        <v>15</v>
      </c>
      <c r="J50" s="75">
        <v>8776</v>
      </c>
      <c r="K50" s="75" t="s">
        <v>15</v>
      </c>
      <c r="L50" s="76" t="s">
        <v>15</v>
      </c>
    </row>
    <row r="51" spans="1:12" ht="15.75" x14ac:dyDescent="0.25">
      <c r="A51" s="30" t="s">
        <v>51</v>
      </c>
      <c r="B51" s="77"/>
      <c r="C51" s="78"/>
      <c r="D51" s="73">
        <v>37735</v>
      </c>
      <c r="E51" s="77"/>
      <c r="F51" s="78"/>
      <c r="G51" s="75">
        <v>125838</v>
      </c>
      <c r="H51" s="180">
        <v>163573</v>
      </c>
      <c r="I51" s="201"/>
      <c r="J51" s="78"/>
      <c r="K51" s="75">
        <v>125838</v>
      </c>
      <c r="L51" s="76">
        <v>175037</v>
      </c>
    </row>
    <row r="52" spans="1:12" ht="15.75" x14ac:dyDescent="0.25">
      <c r="A52" s="42" t="s">
        <v>52</v>
      </c>
      <c r="B52" s="43" t="s">
        <v>15</v>
      </c>
      <c r="C52" s="44"/>
      <c r="D52" s="45">
        <v>2093599</v>
      </c>
      <c r="E52" s="43" t="s">
        <v>15</v>
      </c>
      <c r="F52" s="44"/>
      <c r="G52" s="45">
        <v>7052751</v>
      </c>
      <c r="H52" s="181">
        <v>9146350</v>
      </c>
      <c r="I52" s="196" t="s">
        <v>15</v>
      </c>
      <c r="J52" s="44"/>
      <c r="K52" s="45">
        <v>7052751</v>
      </c>
      <c r="L52" s="79">
        <f>L53+L54+L55+L58</f>
        <v>9936885</v>
      </c>
    </row>
    <row r="53" spans="1:12" ht="15.75" x14ac:dyDescent="0.25">
      <c r="A53" s="30" t="s">
        <v>42</v>
      </c>
      <c r="B53" s="71">
        <v>9</v>
      </c>
      <c r="C53" s="72">
        <v>50630</v>
      </c>
      <c r="D53" s="73">
        <v>113918</v>
      </c>
      <c r="E53" s="74">
        <v>9</v>
      </c>
      <c r="F53" s="75">
        <v>56850</v>
      </c>
      <c r="G53" s="75">
        <v>383737</v>
      </c>
      <c r="H53" s="180">
        <v>497655</v>
      </c>
      <c r="I53" s="200">
        <v>9</v>
      </c>
      <c r="J53" s="75">
        <v>60100</v>
      </c>
      <c r="K53" s="75">
        <v>383737</v>
      </c>
      <c r="L53" s="76">
        <f>I53*J53</f>
        <v>540900</v>
      </c>
    </row>
    <row r="54" spans="1:12" ht="15.75" x14ac:dyDescent="0.25">
      <c r="A54" s="30" t="s">
        <v>53</v>
      </c>
      <c r="B54" s="71">
        <v>137</v>
      </c>
      <c r="C54" s="72">
        <v>10774</v>
      </c>
      <c r="D54" s="73">
        <v>369010</v>
      </c>
      <c r="E54" s="74">
        <v>137</v>
      </c>
      <c r="F54" s="75">
        <v>12097</v>
      </c>
      <c r="G54" s="75">
        <v>1242966</v>
      </c>
      <c r="H54" s="180">
        <v>1611976</v>
      </c>
      <c r="I54" s="200">
        <v>137</v>
      </c>
      <c r="J54" s="75">
        <v>12785</v>
      </c>
      <c r="K54" s="75">
        <v>1242966</v>
      </c>
      <c r="L54" s="76">
        <f>I54*J54</f>
        <v>1751545</v>
      </c>
    </row>
    <row r="55" spans="1:12" ht="15.75" x14ac:dyDescent="0.25">
      <c r="A55" s="30" t="s">
        <v>54</v>
      </c>
      <c r="B55" s="71">
        <v>2905</v>
      </c>
      <c r="C55" s="72">
        <v>2123</v>
      </c>
      <c r="D55" s="73">
        <v>1541829</v>
      </c>
      <c r="E55" s="74">
        <v>2905</v>
      </c>
      <c r="F55" s="75">
        <v>2384</v>
      </c>
      <c r="G55" s="75">
        <v>5194140</v>
      </c>
      <c r="H55" s="180">
        <v>6735969</v>
      </c>
      <c r="I55" s="200">
        <v>2905</v>
      </c>
      <c r="J55" s="75">
        <v>2519</v>
      </c>
      <c r="K55" s="75">
        <v>5194140</v>
      </c>
      <c r="L55" s="76">
        <f>I55*J55</f>
        <v>7317695</v>
      </c>
    </row>
    <row r="56" spans="1:12" ht="15.75" x14ac:dyDescent="0.25">
      <c r="A56" s="30" t="s">
        <v>55</v>
      </c>
      <c r="B56" s="71" t="s">
        <v>15</v>
      </c>
      <c r="C56" s="72">
        <v>10774</v>
      </c>
      <c r="D56" s="73" t="s">
        <v>15</v>
      </c>
      <c r="E56" s="74" t="s">
        <v>15</v>
      </c>
      <c r="F56" s="75">
        <v>12097</v>
      </c>
      <c r="G56" s="75" t="s">
        <v>15</v>
      </c>
      <c r="H56" s="180" t="s">
        <v>15</v>
      </c>
      <c r="I56" s="200" t="s">
        <v>15</v>
      </c>
      <c r="J56" s="75">
        <v>12097</v>
      </c>
      <c r="K56" s="75" t="s">
        <v>15</v>
      </c>
      <c r="L56" s="76" t="s">
        <v>15</v>
      </c>
    </row>
    <row r="57" spans="1:12" ht="15.75" x14ac:dyDescent="0.25">
      <c r="A57" s="30" t="s">
        <v>56</v>
      </c>
      <c r="B57" s="71" t="s">
        <v>15</v>
      </c>
      <c r="C57" s="72">
        <v>4126</v>
      </c>
      <c r="D57" s="73" t="s">
        <v>15</v>
      </c>
      <c r="E57" s="74" t="s">
        <v>15</v>
      </c>
      <c r="F57" s="75">
        <v>4633</v>
      </c>
      <c r="G57" s="75" t="s">
        <v>15</v>
      </c>
      <c r="H57" s="180" t="s">
        <v>15</v>
      </c>
      <c r="I57" s="200" t="s">
        <v>15</v>
      </c>
      <c r="J57" s="75">
        <v>4633</v>
      </c>
      <c r="K57" s="75" t="s">
        <v>15</v>
      </c>
      <c r="L57" s="76" t="s">
        <v>15</v>
      </c>
    </row>
    <row r="58" spans="1:12" ht="15.75" x14ac:dyDescent="0.25">
      <c r="A58" s="30" t="s">
        <v>51</v>
      </c>
      <c r="B58" s="77"/>
      <c r="C58" s="78"/>
      <c r="D58" s="73">
        <v>68842</v>
      </c>
      <c r="E58" s="77"/>
      <c r="F58" s="78"/>
      <c r="G58" s="75">
        <v>231908</v>
      </c>
      <c r="H58" s="180">
        <v>300750</v>
      </c>
      <c r="I58" s="201"/>
      <c r="J58" s="78"/>
      <c r="K58" s="75">
        <v>231908</v>
      </c>
      <c r="L58" s="76">
        <v>326745</v>
      </c>
    </row>
    <row r="59" spans="1:12" ht="15.75" x14ac:dyDescent="0.25">
      <c r="A59" s="42" t="s">
        <v>57</v>
      </c>
      <c r="B59" s="43" t="s">
        <v>15</v>
      </c>
      <c r="C59" s="44"/>
      <c r="D59" s="45">
        <v>0</v>
      </c>
      <c r="E59" s="43" t="s">
        <v>15</v>
      </c>
      <c r="F59" s="44"/>
      <c r="G59" s="45">
        <v>0</v>
      </c>
      <c r="H59" s="179">
        <v>0</v>
      </c>
      <c r="I59" s="196" t="s">
        <v>15</v>
      </c>
      <c r="J59" s="44"/>
      <c r="K59" s="45">
        <v>0</v>
      </c>
      <c r="L59" s="70">
        <v>0</v>
      </c>
    </row>
    <row r="60" spans="1:12" ht="15.75" x14ac:dyDescent="0.25">
      <c r="A60" s="30" t="s">
        <v>58</v>
      </c>
      <c r="B60" s="80" t="s">
        <v>15</v>
      </c>
      <c r="C60" s="72">
        <v>50630</v>
      </c>
      <c r="D60" s="73" t="s">
        <v>15</v>
      </c>
      <c r="E60" s="81" t="s">
        <v>15</v>
      </c>
      <c r="F60" s="82">
        <v>56910</v>
      </c>
      <c r="G60" s="82" t="s">
        <v>15</v>
      </c>
      <c r="H60" s="180" t="s">
        <v>15</v>
      </c>
      <c r="I60" s="202" t="s">
        <v>15</v>
      </c>
      <c r="J60" s="82">
        <v>56910</v>
      </c>
      <c r="K60" s="82" t="s">
        <v>15</v>
      </c>
      <c r="L60" s="76" t="s">
        <v>15</v>
      </c>
    </row>
    <row r="61" spans="1:12" ht="15.75" x14ac:dyDescent="0.25">
      <c r="A61" s="30" t="s">
        <v>59</v>
      </c>
      <c r="B61" s="80" t="s">
        <v>15</v>
      </c>
      <c r="C61" s="72">
        <v>21307</v>
      </c>
      <c r="D61" s="73" t="s">
        <v>15</v>
      </c>
      <c r="E61" s="81" t="s">
        <v>15</v>
      </c>
      <c r="F61" s="82">
        <v>23947</v>
      </c>
      <c r="G61" s="82" t="s">
        <v>15</v>
      </c>
      <c r="H61" s="180" t="s">
        <v>15</v>
      </c>
      <c r="I61" s="202" t="s">
        <v>15</v>
      </c>
      <c r="J61" s="82">
        <v>23947</v>
      </c>
      <c r="K61" s="82" t="s">
        <v>15</v>
      </c>
      <c r="L61" s="76" t="s">
        <v>15</v>
      </c>
    </row>
    <row r="62" spans="1:12" ht="15.75" x14ac:dyDescent="0.25">
      <c r="A62" s="30" t="s">
        <v>60</v>
      </c>
      <c r="B62" s="80" t="s">
        <v>15</v>
      </c>
      <c r="C62" s="72">
        <v>4886</v>
      </c>
      <c r="D62" s="73" t="s">
        <v>15</v>
      </c>
      <c r="E62" s="81" t="s">
        <v>15</v>
      </c>
      <c r="F62" s="82">
        <v>5491</v>
      </c>
      <c r="G62" s="82" t="s">
        <v>15</v>
      </c>
      <c r="H62" s="180" t="s">
        <v>15</v>
      </c>
      <c r="I62" s="202" t="s">
        <v>15</v>
      </c>
      <c r="J62" s="82">
        <v>5491</v>
      </c>
      <c r="K62" s="82" t="s">
        <v>15</v>
      </c>
      <c r="L62" s="76" t="s">
        <v>15</v>
      </c>
    </row>
    <row r="63" spans="1:12" ht="15.75" x14ac:dyDescent="0.25">
      <c r="A63" s="30" t="s">
        <v>61</v>
      </c>
      <c r="B63" s="80" t="s">
        <v>15</v>
      </c>
      <c r="C63" s="72">
        <v>3692</v>
      </c>
      <c r="D63" s="73" t="s">
        <v>15</v>
      </c>
      <c r="E63" s="81" t="s">
        <v>15</v>
      </c>
      <c r="F63" s="82">
        <v>4150</v>
      </c>
      <c r="G63" s="82" t="s">
        <v>15</v>
      </c>
      <c r="H63" s="180" t="s">
        <v>15</v>
      </c>
      <c r="I63" s="202" t="s">
        <v>15</v>
      </c>
      <c r="J63" s="82">
        <v>4150</v>
      </c>
      <c r="K63" s="82" t="s">
        <v>15</v>
      </c>
      <c r="L63" s="76" t="s">
        <v>15</v>
      </c>
    </row>
    <row r="64" spans="1:12" ht="15.75" x14ac:dyDescent="0.25">
      <c r="A64" s="30" t="s">
        <v>62</v>
      </c>
      <c r="B64" s="80" t="s">
        <v>15</v>
      </c>
      <c r="C64" s="72">
        <v>3502</v>
      </c>
      <c r="D64" s="73" t="s">
        <v>15</v>
      </c>
      <c r="E64" s="81" t="s">
        <v>15</v>
      </c>
      <c r="F64" s="82">
        <v>3936</v>
      </c>
      <c r="G64" s="82" t="s">
        <v>15</v>
      </c>
      <c r="H64" s="180" t="s">
        <v>15</v>
      </c>
      <c r="I64" s="202" t="s">
        <v>15</v>
      </c>
      <c r="J64" s="82">
        <v>3936</v>
      </c>
      <c r="K64" s="82" t="s">
        <v>15</v>
      </c>
      <c r="L64" s="76" t="s">
        <v>15</v>
      </c>
    </row>
    <row r="65" spans="1:12" ht="15.75" x14ac:dyDescent="0.25">
      <c r="A65" s="42" t="s">
        <v>63</v>
      </c>
      <c r="B65" s="43" t="s">
        <v>15</v>
      </c>
      <c r="C65" s="44"/>
      <c r="D65" s="45">
        <v>165257</v>
      </c>
      <c r="E65" s="43" t="s">
        <v>15</v>
      </c>
      <c r="F65" s="44"/>
      <c r="G65" s="45">
        <v>556781</v>
      </c>
      <c r="H65" s="179">
        <v>722038</v>
      </c>
      <c r="I65" s="196" t="s">
        <v>15</v>
      </c>
      <c r="J65" s="44"/>
      <c r="K65" s="45">
        <v>556781</v>
      </c>
      <c r="L65" s="70">
        <f>L66+L67+L68+L69</f>
        <v>785029</v>
      </c>
    </row>
    <row r="66" spans="1:12" ht="15.75" x14ac:dyDescent="0.25">
      <c r="A66" s="30" t="s">
        <v>58</v>
      </c>
      <c r="B66" s="80">
        <v>1</v>
      </c>
      <c r="C66" s="83">
        <v>50630</v>
      </c>
      <c r="D66" s="84">
        <v>12658</v>
      </c>
      <c r="E66" s="81">
        <v>1</v>
      </c>
      <c r="F66" s="82">
        <v>56860</v>
      </c>
      <c r="G66" s="82">
        <v>42645</v>
      </c>
      <c r="H66" s="182">
        <v>55303</v>
      </c>
      <c r="I66" s="202">
        <v>1</v>
      </c>
      <c r="J66" s="82">
        <v>60200</v>
      </c>
      <c r="K66" s="82">
        <v>42645</v>
      </c>
      <c r="L66" s="76">
        <f>I66*J66</f>
        <v>60200</v>
      </c>
    </row>
    <row r="67" spans="1:12" ht="15.75" x14ac:dyDescent="0.25">
      <c r="A67" s="30" t="s">
        <v>64</v>
      </c>
      <c r="B67" s="80">
        <v>8</v>
      </c>
      <c r="C67" s="83">
        <v>16967</v>
      </c>
      <c r="D67" s="84">
        <v>33934</v>
      </c>
      <c r="E67" s="81">
        <v>8</v>
      </c>
      <c r="F67" s="82">
        <v>19053</v>
      </c>
      <c r="G67" s="82">
        <v>114318</v>
      </c>
      <c r="H67" s="182">
        <v>148252</v>
      </c>
      <c r="I67" s="202">
        <v>8</v>
      </c>
      <c r="J67" s="82">
        <v>20147</v>
      </c>
      <c r="K67" s="82">
        <v>114318</v>
      </c>
      <c r="L67" s="76">
        <f>I67*J67</f>
        <v>161176</v>
      </c>
    </row>
    <row r="68" spans="1:12" ht="15.75" x14ac:dyDescent="0.25">
      <c r="A68" s="30" t="s">
        <v>65</v>
      </c>
      <c r="B68" s="80">
        <v>135</v>
      </c>
      <c r="C68" s="83">
        <v>3355</v>
      </c>
      <c r="D68" s="84">
        <v>113231</v>
      </c>
      <c r="E68" s="81">
        <v>135</v>
      </c>
      <c r="F68" s="82">
        <v>3768</v>
      </c>
      <c r="G68" s="82">
        <v>381510</v>
      </c>
      <c r="H68" s="182">
        <v>494741</v>
      </c>
      <c r="I68" s="202">
        <v>135</v>
      </c>
      <c r="J68" s="82">
        <v>3984</v>
      </c>
      <c r="K68" s="82">
        <v>381510</v>
      </c>
      <c r="L68" s="76">
        <f>I68*J68</f>
        <v>537840</v>
      </c>
    </row>
    <row r="69" spans="1:12" ht="15.75" x14ac:dyDescent="0.25">
      <c r="A69" s="30" t="s">
        <v>51</v>
      </c>
      <c r="B69" s="77"/>
      <c r="C69" s="78"/>
      <c r="D69" s="84">
        <v>5434</v>
      </c>
      <c r="E69" s="77"/>
      <c r="F69" s="78"/>
      <c r="G69" s="82">
        <v>18308</v>
      </c>
      <c r="H69" s="182">
        <v>23742</v>
      </c>
      <c r="I69" s="201"/>
      <c r="J69" s="78"/>
      <c r="K69" s="82">
        <v>18308</v>
      </c>
      <c r="L69" s="76">
        <v>25813</v>
      </c>
    </row>
    <row r="70" spans="1:12" ht="31.5" x14ac:dyDescent="0.25">
      <c r="A70" s="42" t="s">
        <v>66</v>
      </c>
      <c r="B70" s="43" t="s">
        <v>15</v>
      </c>
      <c r="C70" s="44"/>
      <c r="D70" s="45">
        <v>177481</v>
      </c>
      <c r="E70" s="43" t="s">
        <v>15</v>
      </c>
      <c r="F70" s="44"/>
      <c r="G70" s="45">
        <v>597079</v>
      </c>
      <c r="H70" s="179">
        <v>774560</v>
      </c>
      <c r="I70" s="196" t="s">
        <v>15</v>
      </c>
      <c r="J70" s="44"/>
      <c r="K70" s="45">
        <v>597079</v>
      </c>
      <c r="L70" s="70">
        <f>L71+L72+L74+L75+L79</f>
        <v>841988</v>
      </c>
    </row>
    <row r="71" spans="1:12" ht="15.75" x14ac:dyDescent="0.25">
      <c r="A71" s="30" t="s">
        <v>58</v>
      </c>
      <c r="B71" s="80">
        <v>1</v>
      </c>
      <c r="C71" s="83">
        <v>50700</v>
      </c>
      <c r="D71" s="84">
        <v>12675</v>
      </c>
      <c r="E71" s="81">
        <v>1</v>
      </c>
      <c r="F71" s="82">
        <v>56860</v>
      </c>
      <c r="G71" s="82">
        <v>42645</v>
      </c>
      <c r="H71" s="182">
        <v>55320</v>
      </c>
      <c r="I71" s="202">
        <v>1</v>
      </c>
      <c r="J71" s="82">
        <v>60100</v>
      </c>
      <c r="K71" s="82">
        <v>42645</v>
      </c>
      <c r="L71" s="76">
        <f>I71*J71</f>
        <v>60100</v>
      </c>
    </row>
    <row r="72" spans="1:12" ht="15.75" x14ac:dyDescent="0.25">
      <c r="A72" s="30" t="s">
        <v>67</v>
      </c>
      <c r="B72" s="71">
        <v>8</v>
      </c>
      <c r="C72" s="72">
        <v>14393</v>
      </c>
      <c r="D72" s="73">
        <v>28786</v>
      </c>
      <c r="E72" s="74">
        <v>8</v>
      </c>
      <c r="F72" s="75">
        <v>16142</v>
      </c>
      <c r="G72" s="75">
        <v>96852</v>
      </c>
      <c r="H72" s="180">
        <v>125638</v>
      </c>
      <c r="I72" s="200">
        <v>8</v>
      </c>
      <c r="J72" s="75">
        <v>17073</v>
      </c>
      <c r="K72" s="75">
        <v>96852</v>
      </c>
      <c r="L72" s="76">
        <f>I72*J72</f>
        <v>136584</v>
      </c>
    </row>
    <row r="73" spans="1:12" ht="15.75" x14ac:dyDescent="0.25">
      <c r="A73" s="30" t="s">
        <v>68</v>
      </c>
      <c r="B73" s="71" t="s">
        <v>15</v>
      </c>
      <c r="C73" s="72">
        <v>3239</v>
      </c>
      <c r="D73" s="73" t="s">
        <v>15</v>
      </c>
      <c r="E73" s="74" t="s">
        <v>15</v>
      </c>
      <c r="F73" s="75">
        <v>3633</v>
      </c>
      <c r="G73" s="75" t="s">
        <v>15</v>
      </c>
      <c r="H73" s="180" t="s">
        <v>15</v>
      </c>
      <c r="I73" s="200" t="s">
        <v>15</v>
      </c>
      <c r="J73" s="75">
        <v>3633</v>
      </c>
      <c r="K73" s="75" t="s">
        <v>15</v>
      </c>
      <c r="L73" s="76" t="s">
        <v>15</v>
      </c>
    </row>
    <row r="74" spans="1:12" ht="31.5" x14ac:dyDescent="0.25">
      <c r="A74" s="30" t="s">
        <v>69</v>
      </c>
      <c r="B74" s="71">
        <v>125</v>
      </c>
      <c r="C74" s="72">
        <v>3216</v>
      </c>
      <c r="D74" s="73">
        <v>100500</v>
      </c>
      <c r="E74" s="74">
        <v>125</v>
      </c>
      <c r="F74" s="75">
        <v>3606</v>
      </c>
      <c r="G74" s="75">
        <v>338063</v>
      </c>
      <c r="H74" s="180">
        <v>438563</v>
      </c>
      <c r="I74" s="200">
        <v>125</v>
      </c>
      <c r="J74" s="75">
        <v>3814</v>
      </c>
      <c r="K74" s="75">
        <v>338063</v>
      </c>
      <c r="L74" s="76">
        <f>I74*J74</f>
        <v>476750</v>
      </c>
    </row>
    <row r="75" spans="1:12" ht="47.25" x14ac:dyDescent="0.25">
      <c r="A75" s="30" t="s">
        <v>70</v>
      </c>
      <c r="B75" s="71">
        <v>42</v>
      </c>
      <c r="C75" s="72">
        <v>2827</v>
      </c>
      <c r="D75" s="73">
        <v>29684</v>
      </c>
      <c r="E75" s="74">
        <v>42</v>
      </c>
      <c r="F75" s="75">
        <v>3171</v>
      </c>
      <c r="G75" s="75">
        <v>99886</v>
      </c>
      <c r="H75" s="180">
        <v>129570</v>
      </c>
      <c r="I75" s="200">
        <v>42</v>
      </c>
      <c r="J75" s="75">
        <v>3354</v>
      </c>
      <c r="K75" s="75">
        <v>99886</v>
      </c>
      <c r="L75" s="76">
        <f>I75*J75</f>
        <v>140868</v>
      </c>
    </row>
    <row r="76" spans="1:12" ht="31.5" x14ac:dyDescent="0.25">
      <c r="A76" s="30" t="s">
        <v>71</v>
      </c>
      <c r="B76" s="71" t="s">
        <v>15</v>
      </c>
      <c r="C76" s="72">
        <v>2578</v>
      </c>
      <c r="D76" s="73" t="s">
        <v>15</v>
      </c>
      <c r="E76" s="74" t="s">
        <v>15</v>
      </c>
      <c r="F76" s="75">
        <v>2892</v>
      </c>
      <c r="G76" s="75" t="s">
        <v>15</v>
      </c>
      <c r="H76" s="180" t="s">
        <v>15</v>
      </c>
      <c r="I76" s="200" t="s">
        <v>15</v>
      </c>
      <c r="J76" s="75">
        <v>2892</v>
      </c>
      <c r="K76" s="75" t="s">
        <v>15</v>
      </c>
      <c r="L76" s="76" t="s">
        <v>15</v>
      </c>
    </row>
    <row r="77" spans="1:12" ht="31.5" x14ac:dyDescent="0.25">
      <c r="A77" s="30" t="s">
        <v>72</v>
      </c>
      <c r="B77" s="71" t="s">
        <v>15</v>
      </c>
      <c r="C77" s="72">
        <v>2125</v>
      </c>
      <c r="D77" s="73" t="s">
        <v>15</v>
      </c>
      <c r="E77" s="74" t="s">
        <v>15</v>
      </c>
      <c r="F77" s="75">
        <v>2384</v>
      </c>
      <c r="G77" s="75" t="s">
        <v>15</v>
      </c>
      <c r="H77" s="180" t="s">
        <v>15</v>
      </c>
      <c r="I77" s="200" t="s">
        <v>15</v>
      </c>
      <c r="J77" s="75">
        <v>2384</v>
      </c>
      <c r="K77" s="75" t="s">
        <v>15</v>
      </c>
      <c r="L77" s="76" t="s">
        <v>15</v>
      </c>
    </row>
    <row r="78" spans="1:12" ht="31.5" x14ac:dyDescent="0.25">
      <c r="A78" s="30" t="s">
        <v>73</v>
      </c>
      <c r="B78" s="71" t="s">
        <v>15</v>
      </c>
      <c r="C78" s="72">
        <v>3777</v>
      </c>
      <c r="D78" s="73" t="s">
        <v>15</v>
      </c>
      <c r="E78" s="74" t="s">
        <v>15</v>
      </c>
      <c r="F78" s="75">
        <v>4247</v>
      </c>
      <c r="G78" s="75" t="s">
        <v>15</v>
      </c>
      <c r="H78" s="180" t="s">
        <v>15</v>
      </c>
      <c r="I78" s="200" t="s">
        <v>15</v>
      </c>
      <c r="J78" s="75">
        <v>4247</v>
      </c>
      <c r="K78" s="75" t="s">
        <v>15</v>
      </c>
      <c r="L78" s="76" t="s">
        <v>15</v>
      </c>
    </row>
    <row r="79" spans="1:12" ht="15.75" x14ac:dyDescent="0.25">
      <c r="A79" s="30" t="s">
        <v>51</v>
      </c>
      <c r="B79" s="77"/>
      <c r="C79" s="78"/>
      <c r="D79" s="73">
        <v>5836</v>
      </c>
      <c r="E79" s="77"/>
      <c r="F79" s="78"/>
      <c r="G79" s="75">
        <v>19633</v>
      </c>
      <c r="H79" s="180">
        <v>25469</v>
      </c>
      <c r="I79" s="201"/>
      <c r="J79" s="78"/>
      <c r="K79" s="75">
        <v>19633</v>
      </c>
      <c r="L79" s="76">
        <v>27686</v>
      </c>
    </row>
    <row r="80" spans="1:12" ht="15.75" x14ac:dyDescent="0.25">
      <c r="A80" s="42" t="s">
        <v>74</v>
      </c>
      <c r="B80" s="43" t="s">
        <v>15</v>
      </c>
      <c r="C80" s="44"/>
      <c r="D80" s="45">
        <v>0</v>
      </c>
      <c r="E80" s="43" t="s">
        <v>15</v>
      </c>
      <c r="F80" s="44"/>
      <c r="G80" s="45">
        <v>0</v>
      </c>
      <c r="H80" s="179">
        <v>0</v>
      </c>
      <c r="I80" s="196" t="s">
        <v>15</v>
      </c>
      <c r="J80" s="44"/>
      <c r="K80" s="45">
        <v>0</v>
      </c>
      <c r="L80" s="70">
        <v>0</v>
      </c>
    </row>
    <row r="81" spans="1:12" ht="15.75" x14ac:dyDescent="0.25">
      <c r="A81" s="30" t="s">
        <v>75</v>
      </c>
      <c r="B81" s="80" t="s">
        <v>15</v>
      </c>
      <c r="C81" s="83">
        <v>65230</v>
      </c>
      <c r="D81" s="84" t="s">
        <v>15</v>
      </c>
      <c r="E81" s="81" t="s">
        <v>15</v>
      </c>
      <c r="F81" s="82">
        <v>72280</v>
      </c>
      <c r="G81" s="82" t="s">
        <v>15</v>
      </c>
      <c r="H81" s="182" t="s">
        <v>15</v>
      </c>
      <c r="I81" s="202" t="s">
        <v>15</v>
      </c>
      <c r="J81" s="82">
        <v>72280</v>
      </c>
      <c r="K81" s="82" t="s">
        <v>15</v>
      </c>
      <c r="L81" s="85" t="s">
        <v>15</v>
      </c>
    </row>
    <row r="82" spans="1:12" ht="15.75" x14ac:dyDescent="0.25">
      <c r="A82" s="30" t="s">
        <v>76</v>
      </c>
      <c r="B82" s="80" t="s">
        <v>15</v>
      </c>
      <c r="C82" s="83">
        <v>13242</v>
      </c>
      <c r="D82" s="84" t="s">
        <v>15</v>
      </c>
      <c r="E82" s="81" t="s">
        <v>15</v>
      </c>
      <c r="F82" s="82">
        <v>14673</v>
      </c>
      <c r="G82" s="82" t="s">
        <v>15</v>
      </c>
      <c r="H82" s="182" t="s">
        <v>15</v>
      </c>
      <c r="I82" s="202" t="s">
        <v>15</v>
      </c>
      <c r="J82" s="82">
        <v>14673</v>
      </c>
      <c r="K82" s="82" t="s">
        <v>15</v>
      </c>
      <c r="L82" s="85" t="s">
        <v>15</v>
      </c>
    </row>
    <row r="83" spans="1:12" ht="15.75" x14ac:dyDescent="0.25">
      <c r="A83" s="30" t="s">
        <v>77</v>
      </c>
      <c r="B83" s="80" t="s">
        <v>15</v>
      </c>
      <c r="C83" s="83">
        <v>17439</v>
      </c>
      <c r="D83" s="84" t="s">
        <v>15</v>
      </c>
      <c r="E83" s="81" t="s">
        <v>15</v>
      </c>
      <c r="F83" s="82">
        <v>19324</v>
      </c>
      <c r="G83" s="82" t="s">
        <v>15</v>
      </c>
      <c r="H83" s="182" t="s">
        <v>15</v>
      </c>
      <c r="I83" s="202" t="s">
        <v>15</v>
      </c>
      <c r="J83" s="82">
        <v>19324</v>
      </c>
      <c r="K83" s="82" t="s">
        <v>15</v>
      </c>
      <c r="L83" s="85" t="s">
        <v>15</v>
      </c>
    </row>
    <row r="84" spans="1:12" ht="15.75" x14ac:dyDescent="0.25">
      <c r="A84" s="30" t="s">
        <v>78</v>
      </c>
      <c r="B84" s="80" t="s">
        <v>15</v>
      </c>
      <c r="C84" s="83">
        <v>16103</v>
      </c>
      <c r="D84" s="84" t="s">
        <v>15</v>
      </c>
      <c r="E84" s="81" t="s">
        <v>15</v>
      </c>
      <c r="F84" s="82">
        <v>18049</v>
      </c>
      <c r="G84" s="82" t="s">
        <v>15</v>
      </c>
      <c r="H84" s="182" t="s">
        <v>15</v>
      </c>
      <c r="I84" s="202" t="s">
        <v>15</v>
      </c>
      <c r="J84" s="82">
        <v>18049</v>
      </c>
      <c r="K84" s="82" t="s">
        <v>15</v>
      </c>
      <c r="L84" s="85" t="s">
        <v>15</v>
      </c>
    </row>
    <row r="85" spans="1:12" ht="15.75" x14ac:dyDescent="0.25">
      <c r="A85" s="30" t="s">
        <v>79</v>
      </c>
      <c r="B85" s="80" t="s">
        <v>15</v>
      </c>
      <c r="C85" s="83">
        <v>15721</v>
      </c>
      <c r="D85" s="84" t="s">
        <v>15</v>
      </c>
      <c r="E85" s="81" t="s">
        <v>15</v>
      </c>
      <c r="F85" s="82">
        <v>17621</v>
      </c>
      <c r="G85" s="82" t="s">
        <v>15</v>
      </c>
      <c r="H85" s="182" t="s">
        <v>15</v>
      </c>
      <c r="I85" s="202" t="s">
        <v>15</v>
      </c>
      <c r="J85" s="82">
        <v>17621</v>
      </c>
      <c r="K85" s="82" t="s">
        <v>15</v>
      </c>
      <c r="L85" s="85" t="s">
        <v>15</v>
      </c>
    </row>
    <row r="86" spans="1:12" ht="15.75" x14ac:dyDescent="0.25">
      <c r="A86" s="42" t="s">
        <v>80</v>
      </c>
      <c r="B86" s="43" t="s">
        <v>15</v>
      </c>
      <c r="C86" s="44"/>
      <c r="D86" s="45" t="s">
        <v>15</v>
      </c>
      <c r="E86" s="43" t="s">
        <v>15</v>
      </c>
      <c r="F86" s="44"/>
      <c r="G86" s="45" t="s">
        <v>15</v>
      </c>
      <c r="H86" s="179" t="s">
        <v>15</v>
      </c>
      <c r="I86" s="196" t="s">
        <v>15</v>
      </c>
      <c r="J86" s="44"/>
      <c r="K86" s="45" t="s">
        <v>15</v>
      </c>
      <c r="L86" s="70" t="s">
        <v>15</v>
      </c>
    </row>
    <row r="87" spans="1:12" ht="15.75" x14ac:dyDescent="0.25">
      <c r="A87" s="30" t="s">
        <v>42</v>
      </c>
      <c r="B87" s="80" t="s">
        <v>15</v>
      </c>
      <c r="C87" s="83">
        <v>49930</v>
      </c>
      <c r="D87" s="84" t="s">
        <v>15</v>
      </c>
      <c r="E87" s="81" t="s">
        <v>15</v>
      </c>
      <c r="F87" s="82">
        <v>55090</v>
      </c>
      <c r="G87" s="82" t="s">
        <v>15</v>
      </c>
      <c r="H87" s="182" t="s">
        <v>15</v>
      </c>
      <c r="I87" s="202" t="s">
        <v>15</v>
      </c>
      <c r="J87" s="82">
        <v>55090</v>
      </c>
      <c r="K87" s="82" t="s">
        <v>15</v>
      </c>
      <c r="L87" s="85" t="s">
        <v>15</v>
      </c>
    </row>
    <row r="88" spans="1:12" ht="15.75" x14ac:dyDescent="0.25">
      <c r="A88" s="30" t="s">
        <v>81</v>
      </c>
      <c r="B88" s="80" t="s">
        <v>15</v>
      </c>
      <c r="C88" s="83">
        <v>8280</v>
      </c>
      <c r="D88" s="84" t="s">
        <v>15</v>
      </c>
      <c r="E88" s="81" t="s">
        <v>15</v>
      </c>
      <c r="F88" s="82">
        <v>9136</v>
      </c>
      <c r="G88" s="82" t="s">
        <v>15</v>
      </c>
      <c r="H88" s="182" t="s">
        <v>15</v>
      </c>
      <c r="I88" s="202" t="s">
        <v>15</v>
      </c>
      <c r="J88" s="82">
        <v>9136</v>
      </c>
      <c r="K88" s="82" t="s">
        <v>15</v>
      </c>
      <c r="L88" s="85" t="s">
        <v>15</v>
      </c>
    </row>
    <row r="89" spans="1:12" ht="15.75" x14ac:dyDescent="0.25">
      <c r="A89" s="30" t="s">
        <v>82</v>
      </c>
      <c r="B89" s="80" t="s">
        <v>15</v>
      </c>
      <c r="C89" s="83">
        <v>3150</v>
      </c>
      <c r="D89" s="84" t="s">
        <v>15</v>
      </c>
      <c r="E89" s="81" t="s">
        <v>15</v>
      </c>
      <c r="F89" s="82">
        <v>3552</v>
      </c>
      <c r="G89" s="82" t="s">
        <v>15</v>
      </c>
      <c r="H89" s="182" t="s">
        <v>15</v>
      </c>
      <c r="I89" s="202" t="s">
        <v>15</v>
      </c>
      <c r="J89" s="82">
        <v>3552</v>
      </c>
      <c r="K89" s="82" t="s">
        <v>15</v>
      </c>
      <c r="L89" s="85" t="s">
        <v>15</v>
      </c>
    </row>
    <row r="90" spans="1:12" ht="15.75" x14ac:dyDescent="0.25">
      <c r="A90" s="42" t="s">
        <v>83</v>
      </c>
      <c r="B90" s="43" t="s">
        <v>15</v>
      </c>
      <c r="C90" s="44"/>
      <c r="D90" s="45">
        <v>47037</v>
      </c>
      <c r="E90" s="43" t="s">
        <v>15</v>
      </c>
      <c r="F90" s="44"/>
      <c r="G90" s="45">
        <v>159336</v>
      </c>
      <c r="H90" s="179">
        <v>206373</v>
      </c>
      <c r="I90" s="196" t="s">
        <v>15</v>
      </c>
      <c r="J90" s="44"/>
      <c r="K90" s="45">
        <v>159336</v>
      </c>
      <c r="L90" s="70">
        <f>L92+L93+L94</f>
        <v>223757</v>
      </c>
    </row>
    <row r="91" spans="1:12" ht="15.75" x14ac:dyDescent="0.25">
      <c r="A91" s="30" t="s">
        <v>84</v>
      </c>
      <c r="B91" s="71" t="s">
        <v>15</v>
      </c>
      <c r="C91" s="72">
        <v>2542</v>
      </c>
      <c r="D91" s="73" t="s">
        <v>15</v>
      </c>
      <c r="E91" s="74" t="s">
        <v>15</v>
      </c>
      <c r="F91" s="75">
        <v>2870</v>
      </c>
      <c r="G91" s="75" t="s">
        <v>15</v>
      </c>
      <c r="H91" s="180" t="s">
        <v>15</v>
      </c>
      <c r="I91" s="200" t="s">
        <v>15</v>
      </c>
      <c r="J91" s="75">
        <v>2870</v>
      </c>
      <c r="K91" s="75" t="s">
        <v>15</v>
      </c>
      <c r="L91" s="76" t="s">
        <v>15</v>
      </c>
    </row>
    <row r="92" spans="1:12" ht="15.75" x14ac:dyDescent="0.25">
      <c r="A92" s="30" t="s">
        <v>85</v>
      </c>
      <c r="B92" s="71">
        <v>66</v>
      </c>
      <c r="C92" s="72">
        <v>1706</v>
      </c>
      <c r="D92" s="73">
        <v>28149</v>
      </c>
      <c r="E92" s="74">
        <v>66</v>
      </c>
      <c r="F92" s="75">
        <v>1927</v>
      </c>
      <c r="G92" s="75">
        <v>95387</v>
      </c>
      <c r="H92" s="180">
        <v>123536</v>
      </c>
      <c r="I92" s="200">
        <v>66</v>
      </c>
      <c r="J92" s="75">
        <v>2034</v>
      </c>
      <c r="K92" s="75">
        <v>95387</v>
      </c>
      <c r="L92" s="76">
        <f>I92*J92</f>
        <v>134244</v>
      </c>
    </row>
    <row r="93" spans="1:12" ht="15.75" x14ac:dyDescent="0.25">
      <c r="A93" s="30" t="s">
        <v>86</v>
      </c>
      <c r="B93" s="71">
        <v>9</v>
      </c>
      <c r="C93" s="72">
        <v>6033</v>
      </c>
      <c r="D93" s="73">
        <v>13574</v>
      </c>
      <c r="E93" s="74">
        <v>9</v>
      </c>
      <c r="F93" s="75">
        <v>6809</v>
      </c>
      <c r="G93" s="75">
        <v>45961</v>
      </c>
      <c r="H93" s="180">
        <v>59535</v>
      </c>
      <c r="I93" s="200">
        <v>9</v>
      </c>
      <c r="J93" s="75">
        <v>7149</v>
      </c>
      <c r="K93" s="75">
        <v>45961</v>
      </c>
      <c r="L93" s="76">
        <f t="shared" ref="L93:L94" si="0">I93*J93</f>
        <v>64341</v>
      </c>
    </row>
    <row r="94" spans="1:12" ht="15.75" x14ac:dyDescent="0.25">
      <c r="A94" s="30" t="s">
        <v>87</v>
      </c>
      <c r="B94" s="71">
        <v>29</v>
      </c>
      <c r="C94" s="72">
        <v>733</v>
      </c>
      <c r="D94" s="73">
        <v>5314</v>
      </c>
      <c r="E94" s="74">
        <v>29</v>
      </c>
      <c r="F94" s="75">
        <v>827</v>
      </c>
      <c r="G94" s="75">
        <v>17988</v>
      </c>
      <c r="H94" s="180">
        <v>23302</v>
      </c>
      <c r="I94" s="200">
        <v>29</v>
      </c>
      <c r="J94" s="75">
        <v>868</v>
      </c>
      <c r="K94" s="75">
        <v>17988</v>
      </c>
      <c r="L94" s="76">
        <f t="shared" si="0"/>
        <v>25172</v>
      </c>
    </row>
    <row r="95" spans="1:12" ht="15.75" x14ac:dyDescent="0.25">
      <c r="A95" s="42" t="s">
        <v>88</v>
      </c>
      <c r="B95" s="43" t="s">
        <v>15</v>
      </c>
      <c r="C95" s="44"/>
      <c r="D95" s="45">
        <v>278858</v>
      </c>
      <c r="E95" s="43" t="s">
        <v>15</v>
      </c>
      <c r="F95" s="44"/>
      <c r="G95" s="45">
        <v>535922</v>
      </c>
      <c r="H95" s="179">
        <v>814780</v>
      </c>
      <c r="I95" s="196" t="s">
        <v>15</v>
      </c>
      <c r="J95" s="44"/>
      <c r="K95" s="45">
        <v>535922</v>
      </c>
      <c r="L95" s="79">
        <v>0</v>
      </c>
    </row>
    <row r="96" spans="1:12" ht="15.75" x14ac:dyDescent="0.25">
      <c r="A96" s="42" t="s">
        <v>89</v>
      </c>
      <c r="B96" s="43" t="s">
        <v>15</v>
      </c>
      <c r="C96" s="44"/>
      <c r="D96" s="45">
        <v>0</v>
      </c>
      <c r="E96" s="43" t="s">
        <v>15</v>
      </c>
      <c r="F96" s="44"/>
      <c r="G96" s="45">
        <v>0</v>
      </c>
      <c r="H96" s="179">
        <v>0</v>
      </c>
      <c r="I96" s="196" t="s">
        <v>15</v>
      </c>
      <c r="J96" s="44"/>
      <c r="K96" s="45">
        <v>0</v>
      </c>
      <c r="L96" s="70">
        <v>0</v>
      </c>
    </row>
    <row r="97" spans="1:12" ht="15.75" x14ac:dyDescent="0.25">
      <c r="A97" s="30" t="s">
        <v>42</v>
      </c>
      <c r="B97" s="80" t="s">
        <v>15</v>
      </c>
      <c r="C97" s="83">
        <v>65230</v>
      </c>
      <c r="D97" s="84" t="s">
        <v>15</v>
      </c>
      <c r="E97" s="81" t="s">
        <v>15</v>
      </c>
      <c r="F97" s="82">
        <v>73120</v>
      </c>
      <c r="G97" s="82" t="s">
        <v>15</v>
      </c>
      <c r="H97" s="182" t="s">
        <v>15</v>
      </c>
      <c r="I97" s="202" t="s">
        <v>15</v>
      </c>
      <c r="J97" s="82">
        <v>73120</v>
      </c>
      <c r="K97" s="82" t="s">
        <v>15</v>
      </c>
      <c r="L97" s="85" t="s">
        <v>15</v>
      </c>
    </row>
    <row r="98" spans="1:12" ht="15.75" x14ac:dyDescent="0.25">
      <c r="A98" s="30" t="s">
        <v>90</v>
      </c>
      <c r="B98" s="80" t="s">
        <v>15</v>
      </c>
      <c r="C98" s="83">
        <v>14501</v>
      </c>
      <c r="D98" s="84" t="s">
        <v>15</v>
      </c>
      <c r="E98" s="81" t="s">
        <v>15</v>
      </c>
      <c r="F98" s="82">
        <v>16255</v>
      </c>
      <c r="G98" s="82" t="s">
        <v>15</v>
      </c>
      <c r="H98" s="182" t="s">
        <v>15</v>
      </c>
      <c r="I98" s="202" t="s">
        <v>15</v>
      </c>
      <c r="J98" s="82">
        <v>16255</v>
      </c>
      <c r="K98" s="82" t="s">
        <v>15</v>
      </c>
      <c r="L98" s="85" t="s">
        <v>15</v>
      </c>
    </row>
    <row r="99" spans="1:12" ht="15.75" x14ac:dyDescent="0.25">
      <c r="A99" s="30" t="s">
        <v>91</v>
      </c>
      <c r="B99" s="80" t="s">
        <v>15</v>
      </c>
      <c r="C99" s="83">
        <v>7808</v>
      </c>
      <c r="D99" s="84" t="s">
        <v>15</v>
      </c>
      <c r="E99" s="81" t="s">
        <v>15</v>
      </c>
      <c r="F99" s="82">
        <v>8752</v>
      </c>
      <c r="G99" s="82" t="s">
        <v>15</v>
      </c>
      <c r="H99" s="182" t="s">
        <v>15</v>
      </c>
      <c r="I99" s="202" t="s">
        <v>15</v>
      </c>
      <c r="J99" s="82">
        <v>8752</v>
      </c>
      <c r="K99" s="82" t="s">
        <v>15</v>
      </c>
      <c r="L99" s="85" t="s">
        <v>15</v>
      </c>
    </row>
    <row r="100" spans="1:12" ht="15.75" x14ac:dyDescent="0.25">
      <c r="A100" s="30" t="s">
        <v>92</v>
      </c>
      <c r="B100" s="80" t="s">
        <v>15</v>
      </c>
      <c r="C100" s="83">
        <v>12967</v>
      </c>
      <c r="D100" s="84" t="s">
        <v>15</v>
      </c>
      <c r="E100" s="81" t="s">
        <v>15</v>
      </c>
      <c r="F100" s="82">
        <v>14536</v>
      </c>
      <c r="G100" s="82" t="s">
        <v>15</v>
      </c>
      <c r="H100" s="182" t="s">
        <v>15</v>
      </c>
      <c r="I100" s="202" t="s">
        <v>15</v>
      </c>
      <c r="J100" s="82">
        <v>14536</v>
      </c>
      <c r="K100" s="82" t="s">
        <v>15</v>
      </c>
      <c r="L100" s="85" t="s">
        <v>15</v>
      </c>
    </row>
    <row r="101" spans="1:12" ht="15.75" x14ac:dyDescent="0.25">
      <c r="A101" s="30" t="s">
        <v>51</v>
      </c>
      <c r="B101" s="77"/>
      <c r="C101" s="78"/>
      <c r="D101" s="84" t="s">
        <v>15</v>
      </c>
      <c r="E101" s="77"/>
      <c r="F101" s="78"/>
      <c r="G101" s="82" t="s">
        <v>15</v>
      </c>
      <c r="H101" s="182" t="s">
        <v>15</v>
      </c>
      <c r="I101" s="201"/>
      <c r="J101" s="78"/>
      <c r="K101" s="82" t="s">
        <v>15</v>
      </c>
      <c r="L101" s="85" t="s">
        <v>15</v>
      </c>
    </row>
    <row r="102" spans="1:12" ht="15.75" x14ac:dyDescent="0.25">
      <c r="A102" s="42" t="s">
        <v>93</v>
      </c>
      <c r="B102" s="43" t="s">
        <v>15</v>
      </c>
      <c r="C102" s="44"/>
      <c r="D102" s="45">
        <v>147083</v>
      </c>
      <c r="E102" s="43" t="s">
        <v>15</v>
      </c>
      <c r="F102" s="44"/>
      <c r="G102" s="45">
        <v>496647</v>
      </c>
      <c r="H102" s="179">
        <v>643730</v>
      </c>
      <c r="I102" s="196" t="s">
        <v>15</v>
      </c>
      <c r="J102" s="44"/>
      <c r="K102" s="45">
        <v>496647</v>
      </c>
      <c r="L102" s="70">
        <f>L103+L104+L105+L106</f>
        <v>702532</v>
      </c>
    </row>
    <row r="103" spans="1:12" ht="15.75" x14ac:dyDescent="0.25">
      <c r="A103" s="30" t="s">
        <v>94</v>
      </c>
      <c r="B103" s="80">
        <v>1</v>
      </c>
      <c r="C103" s="83">
        <v>29000</v>
      </c>
      <c r="D103" s="84">
        <v>7250</v>
      </c>
      <c r="E103" s="81">
        <v>1</v>
      </c>
      <c r="F103" s="82">
        <v>32648</v>
      </c>
      <c r="G103" s="82">
        <v>24486</v>
      </c>
      <c r="H103" s="182">
        <v>31736</v>
      </c>
      <c r="I103" s="202">
        <v>1</v>
      </c>
      <c r="J103" s="82">
        <v>34700</v>
      </c>
      <c r="K103" s="82">
        <v>24486</v>
      </c>
      <c r="L103" s="76">
        <f t="shared" ref="L103:L105" si="1">I103*J103</f>
        <v>34700</v>
      </c>
    </row>
    <row r="104" spans="1:12" ht="15.75" x14ac:dyDescent="0.25">
      <c r="A104" s="30" t="s">
        <v>95</v>
      </c>
      <c r="B104" s="80">
        <v>8</v>
      </c>
      <c r="C104" s="83">
        <v>12901</v>
      </c>
      <c r="D104" s="84">
        <v>25802</v>
      </c>
      <c r="E104" s="81">
        <v>8</v>
      </c>
      <c r="F104" s="82">
        <v>14523</v>
      </c>
      <c r="G104" s="82">
        <v>87138</v>
      </c>
      <c r="H104" s="182">
        <v>112940</v>
      </c>
      <c r="I104" s="202">
        <v>8</v>
      </c>
      <c r="J104" s="82">
        <v>15410</v>
      </c>
      <c r="K104" s="82">
        <v>87138</v>
      </c>
      <c r="L104" s="76">
        <f t="shared" si="1"/>
        <v>123280</v>
      </c>
    </row>
    <row r="105" spans="1:12" ht="15.75" x14ac:dyDescent="0.25">
      <c r="A105" s="30" t="s">
        <v>96</v>
      </c>
      <c r="B105" s="80">
        <v>189</v>
      </c>
      <c r="C105" s="83">
        <v>2311</v>
      </c>
      <c r="D105" s="84">
        <v>109195</v>
      </c>
      <c r="E105" s="81">
        <v>189</v>
      </c>
      <c r="F105" s="82">
        <v>2601</v>
      </c>
      <c r="G105" s="82">
        <v>368692</v>
      </c>
      <c r="H105" s="182">
        <v>477887</v>
      </c>
      <c r="I105" s="202">
        <v>189</v>
      </c>
      <c r="J105" s="82">
        <v>2759</v>
      </c>
      <c r="K105" s="82">
        <v>368692</v>
      </c>
      <c r="L105" s="76">
        <f t="shared" si="1"/>
        <v>521451</v>
      </c>
    </row>
    <row r="106" spans="1:12" ht="15.75" x14ac:dyDescent="0.25">
      <c r="A106" s="30" t="s">
        <v>51</v>
      </c>
      <c r="B106" s="77"/>
      <c r="C106" s="78"/>
      <c r="D106" s="84">
        <v>4836</v>
      </c>
      <c r="E106" s="77"/>
      <c r="F106" s="78"/>
      <c r="G106" s="82">
        <v>16331</v>
      </c>
      <c r="H106" s="182">
        <v>21167</v>
      </c>
      <c r="I106" s="201"/>
      <c r="J106" s="78"/>
      <c r="K106" s="82">
        <v>16331</v>
      </c>
      <c r="L106" s="76">
        <v>23101</v>
      </c>
    </row>
    <row r="107" spans="1:12" ht="31.5" x14ac:dyDescent="0.25">
      <c r="A107" s="42" t="s">
        <v>97</v>
      </c>
      <c r="B107" s="43" t="s">
        <v>15</v>
      </c>
      <c r="C107" s="44"/>
      <c r="D107" s="45">
        <v>131775</v>
      </c>
      <c r="E107" s="43" t="s">
        <v>15</v>
      </c>
      <c r="F107" s="44"/>
      <c r="G107" s="45">
        <v>39275</v>
      </c>
      <c r="H107" s="179">
        <v>171050</v>
      </c>
      <c r="I107" s="196" t="s">
        <v>15</v>
      </c>
      <c r="J107" s="44"/>
      <c r="K107" s="45">
        <v>39275</v>
      </c>
      <c r="L107" s="70">
        <f>L108</f>
        <v>90430</v>
      </c>
    </row>
    <row r="108" spans="1:12" ht="15.75" x14ac:dyDescent="0.25">
      <c r="A108" s="30" t="s">
        <v>98</v>
      </c>
      <c r="B108" s="80" t="s">
        <v>15</v>
      </c>
      <c r="C108" s="83">
        <v>76400</v>
      </c>
      <c r="D108" s="84" t="s">
        <v>15</v>
      </c>
      <c r="E108" s="81" t="s">
        <v>15</v>
      </c>
      <c r="F108" s="82">
        <v>85445</v>
      </c>
      <c r="G108" s="82" t="s">
        <v>15</v>
      </c>
      <c r="H108" s="182" t="s">
        <v>15</v>
      </c>
      <c r="I108" s="202">
        <v>1</v>
      </c>
      <c r="J108" s="82">
        <v>90430</v>
      </c>
      <c r="K108" s="82" t="s">
        <v>15</v>
      </c>
      <c r="L108" s="76">
        <f t="shared" ref="L108" si="2">I108*J108</f>
        <v>90430</v>
      </c>
    </row>
    <row r="109" spans="1:12" ht="15.75" x14ac:dyDescent="0.25">
      <c r="A109" s="30" t="s">
        <v>99</v>
      </c>
      <c r="B109" s="80" t="s">
        <v>15</v>
      </c>
      <c r="C109" s="83">
        <v>110400</v>
      </c>
      <c r="D109" s="84" t="s">
        <v>15</v>
      </c>
      <c r="E109" s="81" t="s">
        <v>15</v>
      </c>
      <c r="F109" s="82">
        <v>123471</v>
      </c>
      <c r="G109" s="82" t="s">
        <v>15</v>
      </c>
      <c r="H109" s="182" t="s">
        <v>15</v>
      </c>
      <c r="I109" s="202" t="s">
        <v>15</v>
      </c>
      <c r="J109" s="82">
        <v>123471</v>
      </c>
      <c r="K109" s="82" t="s">
        <v>15</v>
      </c>
      <c r="L109" s="76"/>
    </row>
    <row r="110" spans="1:12" ht="15.75" x14ac:dyDescent="0.25">
      <c r="A110" s="30" t="s">
        <v>100</v>
      </c>
      <c r="B110" s="80">
        <v>1</v>
      </c>
      <c r="C110" s="83">
        <v>157100</v>
      </c>
      <c r="D110" s="84">
        <v>131775</v>
      </c>
      <c r="E110" s="81">
        <v>1</v>
      </c>
      <c r="F110" s="82">
        <v>175700</v>
      </c>
      <c r="G110" s="82">
        <v>39275</v>
      </c>
      <c r="H110" s="182">
        <v>171050</v>
      </c>
      <c r="I110" s="202"/>
      <c r="J110" s="82">
        <v>144459</v>
      </c>
      <c r="K110" s="82">
        <v>39275</v>
      </c>
      <c r="L110" s="76">
        <f>I110*J110</f>
        <v>0</v>
      </c>
    </row>
    <row r="111" spans="1:12" ht="15.75" x14ac:dyDescent="0.25">
      <c r="A111" s="42" t="s">
        <v>101</v>
      </c>
      <c r="B111" s="43" t="s">
        <v>15</v>
      </c>
      <c r="C111" s="44"/>
      <c r="D111" s="45">
        <v>259750</v>
      </c>
      <c r="E111" s="43" t="s">
        <v>15</v>
      </c>
      <c r="F111" s="44"/>
      <c r="G111" s="45">
        <v>872373</v>
      </c>
      <c r="H111" s="179">
        <v>1132123</v>
      </c>
      <c r="I111" s="196" t="s">
        <v>15</v>
      </c>
      <c r="J111" s="44"/>
      <c r="K111" s="45">
        <v>872373</v>
      </c>
      <c r="L111" s="70">
        <f>L112+L113</f>
        <v>1223642</v>
      </c>
    </row>
    <row r="112" spans="1:12" ht="15.75" x14ac:dyDescent="0.25">
      <c r="A112" s="30" t="s">
        <v>102</v>
      </c>
      <c r="B112" s="71">
        <v>244</v>
      </c>
      <c r="C112" s="72">
        <v>3749</v>
      </c>
      <c r="D112" s="73">
        <v>228689</v>
      </c>
      <c r="E112" s="74">
        <v>244</v>
      </c>
      <c r="F112" s="75">
        <v>4191</v>
      </c>
      <c r="G112" s="75">
        <v>766953</v>
      </c>
      <c r="H112" s="180">
        <v>995642</v>
      </c>
      <c r="I112" s="200">
        <v>244</v>
      </c>
      <c r="J112" s="75">
        <v>4408</v>
      </c>
      <c r="K112" s="75">
        <v>766953</v>
      </c>
      <c r="L112" s="76">
        <f>I112*J112</f>
        <v>1075552</v>
      </c>
    </row>
    <row r="113" spans="1:12" ht="15.75" x14ac:dyDescent="0.25">
      <c r="A113" s="30" t="s">
        <v>103</v>
      </c>
      <c r="B113" s="71">
        <v>251</v>
      </c>
      <c r="C113" s="72">
        <v>495</v>
      </c>
      <c r="D113" s="73">
        <v>31061</v>
      </c>
      <c r="E113" s="74">
        <v>251</v>
      </c>
      <c r="F113" s="75">
        <v>560</v>
      </c>
      <c r="G113" s="75">
        <v>105420</v>
      </c>
      <c r="H113" s="180">
        <v>136481</v>
      </c>
      <c r="I113" s="200">
        <v>251</v>
      </c>
      <c r="J113" s="75">
        <v>590</v>
      </c>
      <c r="K113" s="75">
        <v>105420</v>
      </c>
      <c r="L113" s="76">
        <f>I113*J113</f>
        <v>148090</v>
      </c>
    </row>
    <row r="114" spans="1:12" ht="15.75" x14ac:dyDescent="0.25">
      <c r="A114" s="42" t="s">
        <v>104</v>
      </c>
      <c r="B114" s="43" t="s">
        <v>15</v>
      </c>
      <c r="C114" s="44"/>
      <c r="D114" s="45">
        <v>0</v>
      </c>
      <c r="E114" s="43" t="s">
        <v>15</v>
      </c>
      <c r="F114" s="44"/>
      <c r="G114" s="45">
        <v>0</v>
      </c>
      <c r="H114" s="181">
        <v>0</v>
      </c>
      <c r="I114" s="196" t="s">
        <v>15</v>
      </c>
      <c r="J114" s="44"/>
      <c r="K114" s="45">
        <v>0</v>
      </c>
      <c r="L114" s="79">
        <v>0</v>
      </c>
    </row>
    <row r="115" spans="1:12" ht="15.75" x14ac:dyDescent="0.25">
      <c r="A115" s="30" t="s">
        <v>105</v>
      </c>
      <c r="B115" s="71" t="s">
        <v>15</v>
      </c>
      <c r="C115" s="72">
        <v>694</v>
      </c>
      <c r="D115" s="73" t="s">
        <v>15</v>
      </c>
      <c r="E115" s="74" t="s">
        <v>15</v>
      </c>
      <c r="F115" s="75">
        <v>784</v>
      </c>
      <c r="G115" s="75" t="s">
        <v>15</v>
      </c>
      <c r="H115" s="180" t="s">
        <v>15</v>
      </c>
      <c r="I115" s="200" t="s">
        <v>15</v>
      </c>
      <c r="J115" s="75">
        <v>784</v>
      </c>
      <c r="K115" s="75" t="s">
        <v>15</v>
      </c>
      <c r="L115" s="76" t="s">
        <v>15</v>
      </c>
    </row>
    <row r="116" spans="1:12" ht="31.5" x14ac:dyDescent="0.25">
      <c r="A116" s="86" t="s">
        <v>106</v>
      </c>
      <c r="B116" s="87">
        <v>2127</v>
      </c>
      <c r="C116" s="88">
        <v>94</v>
      </c>
      <c r="D116" s="89">
        <v>49985</v>
      </c>
      <c r="E116" s="90">
        <v>2127</v>
      </c>
      <c r="F116" s="91">
        <v>154</v>
      </c>
      <c r="G116" s="91">
        <v>245668</v>
      </c>
      <c r="H116" s="181">
        <v>295653</v>
      </c>
      <c r="I116" s="203">
        <v>2127</v>
      </c>
      <c r="J116" s="91">
        <v>185</v>
      </c>
      <c r="K116" s="91">
        <v>245668</v>
      </c>
      <c r="L116" s="79">
        <f>I116*J116</f>
        <v>393495</v>
      </c>
    </row>
    <row r="117" spans="1:12" ht="15.75" x14ac:dyDescent="0.25">
      <c r="A117" s="86" t="s">
        <v>107</v>
      </c>
      <c r="B117" s="87">
        <v>3207</v>
      </c>
      <c r="C117" s="88">
        <v>25</v>
      </c>
      <c r="D117" s="89">
        <v>20044</v>
      </c>
      <c r="E117" s="90">
        <v>3207</v>
      </c>
      <c r="F117" s="91">
        <v>30</v>
      </c>
      <c r="G117" s="91">
        <v>72157</v>
      </c>
      <c r="H117" s="181">
        <v>92201</v>
      </c>
      <c r="I117" s="203">
        <v>3207</v>
      </c>
      <c r="J117" s="91">
        <v>33</v>
      </c>
      <c r="K117" s="91">
        <v>72157</v>
      </c>
      <c r="L117" s="79">
        <f t="shared" ref="L117:L118" si="3">I117*J117</f>
        <v>105831</v>
      </c>
    </row>
    <row r="118" spans="1:12" ht="15.75" x14ac:dyDescent="0.25">
      <c r="A118" s="86" t="s">
        <v>108</v>
      </c>
      <c r="B118" s="87">
        <v>28</v>
      </c>
      <c r="C118" s="88">
        <v>1695</v>
      </c>
      <c r="D118" s="89">
        <v>11865</v>
      </c>
      <c r="E118" s="90">
        <v>28</v>
      </c>
      <c r="F118" s="91">
        <v>1913</v>
      </c>
      <c r="G118" s="91">
        <v>40173</v>
      </c>
      <c r="H118" s="181">
        <v>52038</v>
      </c>
      <c r="I118" s="203">
        <v>28</v>
      </c>
      <c r="J118" s="91">
        <v>2009</v>
      </c>
      <c r="K118" s="91">
        <v>40173</v>
      </c>
      <c r="L118" s="79">
        <f t="shared" si="3"/>
        <v>56252</v>
      </c>
    </row>
    <row r="119" spans="1:12" ht="31.5" x14ac:dyDescent="0.25">
      <c r="A119" s="42" t="s">
        <v>109</v>
      </c>
      <c r="B119" s="43" t="s">
        <v>15</v>
      </c>
      <c r="C119" s="44"/>
      <c r="D119" s="45">
        <v>403757</v>
      </c>
      <c r="E119" s="43" t="s">
        <v>15</v>
      </c>
      <c r="F119" s="44"/>
      <c r="G119" s="45">
        <v>1368076</v>
      </c>
      <c r="H119" s="179">
        <v>1771833</v>
      </c>
      <c r="I119" s="196" t="s">
        <v>15</v>
      </c>
      <c r="J119" s="44"/>
      <c r="K119" s="45">
        <v>1368076</v>
      </c>
      <c r="L119" s="70">
        <f>L120+L121+L122</f>
        <v>1983495</v>
      </c>
    </row>
    <row r="120" spans="1:12" ht="15.75" x14ac:dyDescent="0.25">
      <c r="A120" s="30" t="s">
        <v>110</v>
      </c>
      <c r="B120" s="71">
        <v>68</v>
      </c>
      <c r="C120" s="72">
        <v>2371</v>
      </c>
      <c r="D120" s="73">
        <v>40307</v>
      </c>
      <c r="E120" s="74">
        <v>68</v>
      </c>
      <c r="F120" s="75">
        <v>2678</v>
      </c>
      <c r="G120" s="75">
        <v>136578</v>
      </c>
      <c r="H120" s="180">
        <v>176885</v>
      </c>
      <c r="I120" s="200">
        <v>68</v>
      </c>
      <c r="J120" s="75">
        <v>2834</v>
      </c>
      <c r="K120" s="75">
        <v>136578</v>
      </c>
      <c r="L120" s="76">
        <f>I120*J120</f>
        <v>192712</v>
      </c>
    </row>
    <row r="121" spans="1:12" ht="15.75" x14ac:dyDescent="0.25">
      <c r="A121" s="30" t="s">
        <v>111</v>
      </c>
      <c r="B121" s="71">
        <v>1511</v>
      </c>
      <c r="C121" s="72">
        <v>927</v>
      </c>
      <c r="D121" s="73">
        <v>350174</v>
      </c>
      <c r="E121" s="74">
        <v>1511</v>
      </c>
      <c r="F121" s="75">
        <v>1047</v>
      </c>
      <c r="G121" s="75">
        <v>1186513</v>
      </c>
      <c r="H121" s="180">
        <v>1536687</v>
      </c>
      <c r="I121" s="200">
        <v>1511</v>
      </c>
      <c r="J121" s="75">
        <v>1142</v>
      </c>
      <c r="K121" s="75">
        <v>1186513</v>
      </c>
      <c r="L121" s="76">
        <f>I121*J121</f>
        <v>1725562</v>
      </c>
    </row>
    <row r="122" spans="1:12" ht="15.75" x14ac:dyDescent="0.25">
      <c r="A122" s="30" t="s">
        <v>51</v>
      </c>
      <c r="B122" s="77"/>
      <c r="C122" s="78"/>
      <c r="D122" s="73">
        <v>13276</v>
      </c>
      <c r="E122" s="77"/>
      <c r="F122" s="78"/>
      <c r="G122" s="75">
        <v>44985</v>
      </c>
      <c r="H122" s="180">
        <v>58261</v>
      </c>
      <c r="I122" s="201"/>
      <c r="J122" s="78"/>
      <c r="K122" s="75">
        <v>44985</v>
      </c>
      <c r="L122" s="76">
        <v>65221</v>
      </c>
    </row>
    <row r="123" spans="1:12" ht="15.75" x14ac:dyDescent="0.25">
      <c r="A123" s="86" t="s">
        <v>112</v>
      </c>
      <c r="B123" s="77" t="s">
        <v>15</v>
      </c>
      <c r="C123" s="78"/>
      <c r="D123" s="92" t="s">
        <v>15</v>
      </c>
      <c r="E123" s="77" t="s">
        <v>15</v>
      </c>
      <c r="F123" s="78"/>
      <c r="G123" s="93" t="s">
        <v>15</v>
      </c>
      <c r="H123" s="179" t="s">
        <v>15</v>
      </c>
      <c r="I123" s="201" t="s">
        <v>15</v>
      </c>
      <c r="J123" s="78"/>
      <c r="K123" s="93" t="s">
        <v>15</v>
      </c>
      <c r="L123" s="70" t="s">
        <v>15</v>
      </c>
    </row>
    <row r="124" spans="1:12" ht="47.25" x14ac:dyDescent="0.25">
      <c r="A124" s="86" t="s">
        <v>113</v>
      </c>
      <c r="B124" s="77" t="s">
        <v>15</v>
      </c>
      <c r="C124" s="78"/>
      <c r="D124" s="92">
        <v>231680</v>
      </c>
      <c r="E124" s="77" t="s">
        <v>15</v>
      </c>
      <c r="F124" s="78"/>
      <c r="G124" s="93" t="s">
        <v>15</v>
      </c>
      <c r="H124" s="179">
        <v>231680</v>
      </c>
      <c r="I124" s="201" t="s">
        <v>15</v>
      </c>
      <c r="J124" s="78"/>
      <c r="K124" s="93" t="s">
        <v>15</v>
      </c>
      <c r="L124" s="70">
        <v>245340</v>
      </c>
    </row>
    <row r="125" spans="1:12" ht="31.5" x14ac:dyDescent="0.25">
      <c r="A125" s="42" t="s">
        <v>114</v>
      </c>
      <c r="B125" s="43" t="s">
        <v>15</v>
      </c>
      <c r="C125" s="44"/>
      <c r="D125" s="45">
        <v>29278</v>
      </c>
      <c r="E125" s="43" t="s">
        <v>15</v>
      </c>
      <c r="F125" s="44"/>
      <c r="G125" s="45">
        <v>96698</v>
      </c>
      <c r="H125" s="179">
        <v>125976</v>
      </c>
      <c r="I125" s="196" t="s">
        <v>15</v>
      </c>
      <c r="J125" s="44"/>
      <c r="K125" s="45">
        <v>96698</v>
      </c>
      <c r="L125" s="79">
        <f>L126+L127</f>
        <v>136621</v>
      </c>
    </row>
    <row r="126" spans="1:12" ht="15.75" x14ac:dyDescent="0.25">
      <c r="A126" s="30" t="s">
        <v>94</v>
      </c>
      <c r="B126" s="80">
        <v>11</v>
      </c>
      <c r="C126" s="83">
        <v>1900</v>
      </c>
      <c r="D126" s="84">
        <v>5225</v>
      </c>
      <c r="E126" s="81">
        <v>11</v>
      </c>
      <c r="F126" s="82">
        <v>2100</v>
      </c>
      <c r="G126" s="82">
        <v>17325</v>
      </c>
      <c r="H126" s="182">
        <v>22550</v>
      </c>
      <c r="I126" s="202">
        <v>11</v>
      </c>
      <c r="J126" s="82">
        <v>2216</v>
      </c>
      <c r="K126" s="82">
        <v>17325</v>
      </c>
      <c r="L126" s="76">
        <f>I126*J126</f>
        <v>24376</v>
      </c>
    </row>
    <row r="127" spans="1:12" ht="15.75" x14ac:dyDescent="0.25">
      <c r="A127" s="30" t="s">
        <v>115</v>
      </c>
      <c r="B127" s="80">
        <v>3207</v>
      </c>
      <c r="C127" s="83">
        <v>30</v>
      </c>
      <c r="D127" s="84">
        <v>24053</v>
      </c>
      <c r="E127" s="81">
        <v>3207</v>
      </c>
      <c r="F127" s="82">
        <v>33</v>
      </c>
      <c r="G127" s="82">
        <v>79373</v>
      </c>
      <c r="H127" s="182">
        <v>103426</v>
      </c>
      <c r="I127" s="202">
        <v>3207</v>
      </c>
      <c r="J127" s="82">
        <v>35</v>
      </c>
      <c r="K127" s="82">
        <v>79373</v>
      </c>
      <c r="L127" s="76">
        <f>I127*J127</f>
        <v>112245</v>
      </c>
    </row>
    <row r="128" spans="1:12" ht="15.75" x14ac:dyDescent="0.25">
      <c r="A128" s="42" t="s">
        <v>116</v>
      </c>
      <c r="B128" s="43" t="s">
        <v>15</v>
      </c>
      <c r="C128" s="44"/>
      <c r="D128" s="45">
        <v>25025</v>
      </c>
      <c r="E128" s="43" t="s">
        <v>15</v>
      </c>
      <c r="F128" s="44"/>
      <c r="G128" s="45">
        <v>75074</v>
      </c>
      <c r="H128" s="179">
        <v>100099</v>
      </c>
      <c r="I128" s="196" t="s">
        <v>15</v>
      </c>
      <c r="J128" s="44"/>
      <c r="K128" s="45">
        <v>75074</v>
      </c>
      <c r="L128" s="70">
        <f>L129+L130+L131</f>
        <v>113888</v>
      </c>
    </row>
    <row r="129" spans="1:12" ht="63" x14ac:dyDescent="0.25">
      <c r="A129" s="30" t="s">
        <v>117</v>
      </c>
      <c r="B129" s="80">
        <v>868</v>
      </c>
      <c r="C129" s="83">
        <v>87</v>
      </c>
      <c r="D129" s="84">
        <v>18879</v>
      </c>
      <c r="E129" s="81">
        <v>868</v>
      </c>
      <c r="F129" s="82">
        <v>87</v>
      </c>
      <c r="G129" s="82">
        <v>56637</v>
      </c>
      <c r="H129" s="182">
        <v>75516</v>
      </c>
      <c r="I129" s="202">
        <v>868</v>
      </c>
      <c r="J129" s="82">
        <v>100</v>
      </c>
      <c r="K129" s="82">
        <v>56637</v>
      </c>
      <c r="L129" s="76">
        <f>I129*J129</f>
        <v>86800</v>
      </c>
    </row>
    <row r="130" spans="1:12" ht="31.5" x14ac:dyDescent="0.25">
      <c r="A130" s="30" t="s">
        <v>118</v>
      </c>
      <c r="B130" s="80">
        <v>167</v>
      </c>
      <c r="C130" s="83">
        <v>97</v>
      </c>
      <c r="D130" s="84">
        <v>4050</v>
      </c>
      <c r="E130" s="81">
        <v>167</v>
      </c>
      <c r="F130" s="82">
        <v>97</v>
      </c>
      <c r="G130" s="82">
        <v>12149</v>
      </c>
      <c r="H130" s="182">
        <v>16199</v>
      </c>
      <c r="I130" s="202">
        <v>167</v>
      </c>
      <c r="J130" s="82">
        <v>112</v>
      </c>
      <c r="K130" s="82">
        <v>12149</v>
      </c>
      <c r="L130" s="76">
        <f>I130*J130</f>
        <v>18704</v>
      </c>
    </row>
    <row r="131" spans="1:12" ht="47.25" x14ac:dyDescent="0.25">
      <c r="A131" s="30" t="s">
        <v>119</v>
      </c>
      <c r="B131" s="94">
        <v>32</v>
      </c>
      <c r="C131" s="95">
        <v>262</v>
      </c>
      <c r="D131" s="96">
        <v>2096</v>
      </c>
      <c r="E131" s="97">
        <v>32</v>
      </c>
      <c r="F131" s="98">
        <v>262</v>
      </c>
      <c r="G131" s="98">
        <v>6288</v>
      </c>
      <c r="H131" s="180">
        <v>8384</v>
      </c>
      <c r="I131" s="204">
        <v>32</v>
      </c>
      <c r="J131" s="98">
        <v>262</v>
      </c>
      <c r="K131" s="98">
        <v>6288</v>
      </c>
      <c r="L131" s="76">
        <f>I131*J131</f>
        <v>8384</v>
      </c>
    </row>
    <row r="132" spans="1:12" ht="31.5" x14ac:dyDescent="0.25">
      <c r="A132" s="42" t="s">
        <v>120</v>
      </c>
      <c r="B132" s="43" t="s">
        <v>15</v>
      </c>
      <c r="C132" s="44"/>
      <c r="D132" s="45">
        <v>13000</v>
      </c>
      <c r="E132" s="43" t="s">
        <v>15</v>
      </c>
      <c r="F132" s="44"/>
      <c r="G132" s="45">
        <v>44265</v>
      </c>
      <c r="H132" s="181">
        <v>57265</v>
      </c>
      <c r="I132" s="196" t="s">
        <v>15</v>
      </c>
      <c r="J132" s="44"/>
      <c r="K132" s="45">
        <v>44265</v>
      </c>
      <c r="L132" s="79">
        <f>L135+L137</f>
        <v>64922</v>
      </c>
    </row>
    <row r="133" spans="1:12" ht="15.75" x14ac:dyDescent="0.25">
      <c r="A133" s="30" t="s">
        <v>121</v>
      </c>
      <c r="B133" s="80" t="s">
        <v>15</v>
      </c>
      <c r="C133" s="83">
        <v>2000</v>
      </c>
      <c r="D133" s="84" t="s">
        <v>15</v>
      </c>
      <c r="E133" s="81" t="s">
        <v>15</v>
      </c>
      <c r="F133" s="82">
        <v>2270</v>
      </c>
      <c r="G133" s="82" t="s">
        <v>15</v>
      </c>
      <c r="H133" s="182" t="s">
        <v>15</v>
      </c>
      <c r="I133" s="202" t="s">
        <v>15</v>
      </c>
      <c r="J133" s="82">
        <v>2270</v>
      </c>
      <c r="K133" s="82" t="s">
        <v>15</v>
      </c>
      <c r="L133" s="85" t="s">
        <v>15</v>
      </c>
    </row>
    <row r="134" spans="1:12" ht="15.75" x14ac:dyDescent="0.25">
      <c r="A134" s="30" t="s">
        <v>122</v>
      </c>
      <c r="B134" s="80" t="s">
        <v>15</v>
      </c>
      <c r="C134" s="83">
        <v>3000</v>
      </c>
      <c r="D134" s="84" t="s">
        <v>15</v>
      </c>
      <c r="E134" s="81" t="s">
        <v>15</v>
      </c>
      <c r="F134" s="82">
        <v>3405</v>
      </c>
      <c r="G134" s="82" t="s">
        <v>15</v>
      </c>
      <c r="H134" s="182" t="s">
        <v>15</v>
      </c>
      <c r="I134" s="202" t="s">
        <v>15</v>
      </c>
      <c r="J134" s="82">
        <v>3405</v>
      </c>
      <c r="K134" s="82" t="s">
        <v>15</v>
      </c>
      <c r="L134" s="85" t="s">
        <v>15</v>
      </c>
    </row>
    <row r="135" spans="1:12" ht="15.75" x14ac:dyDescent="0.25">
      <c r="A135" s="30" t="s">
        <v>123</v>
      </c>
      <c r="B135" s="80">
        <v>1</v>
      </c>
      <c r="C135" s="83">
        <v>4000</v>
      </c>
      <c r="D135" s="84">
        <v>1000</v>
      </c>
      <c r="E135" s="81">
        <v>1</v>
      </c>
      <c r="F135" s="82">
        <v>4540</v>
      </c>
      <c r="G135" s="82">
        <v>3405</v>
      </c>
      <c r="H135" s="182">
        <v>4405</v>
      </c>
      <c r="I135" s="202">
        <v>1</v>
      </c>
      <c r="J135" s="82">
        <v>4994</v>
      </c>
      <c r="K135" s="82">
        <v>3405</v>
      </c>
      <c r="L135" s="76">
        <f>I135*J135</f>
        <v>4994</v>
      </c>
    </row>
    <row r="136" spans="1:12" ht="15.75" x14ac:dyDescent="0.25">
      <c r="A136" s="30" t="s">
        <v>124</v>
      </c>
      <c r="B136" s="80" t="s">
        <v>15</v>
      </c>
      <c r="C136" s="83">
        <v>5000</v>
      </c>
      <c r="D136" s="84" t="s">
        <v>15</v>
      </c>
      <c r="E136" s="81" t="s">
        <v>15</v>
      </c>
      <c r="F136" s="82">
        <v>5675</v>
      </c>
      <c r="G136" s="82" t="s">
        <v>15</v>
      </c>
      <c r="H136" s="182" t="s">
        <v>15</v>
      </c>
      <c r="I136" s="202" t="s">
        <v>15</v>
      </c>
      <c r="J136" s="82">
        <v>5675</v>
      </c>
      <c r="K136" s="82" t="s">
        <v>15</v>
      </c>
      <c r="L136" s="85" t="s">
        <v>15</v>
      </c>
    </row>
    <row r="137" spans="1:12" ht="15.75" x14ac:dyDescent="0.25">
      <c r="A137" s="30" t="s">
        <v>125</v>
      </c>
      <c r="B137" s="80">
        <v>8</v>
      </c>
      <c r="C137" s="83">
        <v>6000</v>
      </c>
      <c r="D137" s="84">
        <v>12000</v>
      </c>
      <c r="E137" s="81">
        <v>8</v>
      </c>
      <c r="F137" s="82">
        <v>6810</v>
      </c>
      <c r="G137" s="82">
        <v>40860</v>
      </c>
      <c r="H137" s="182">
        <v>52860</v>
      </c>
      <c r="I137" s="202">
        <v>8</v>
      </c>
      <c r="J137" s="82">
        <v>7491</v>
      </c>
      <c r="K137" s="82">
        <v>40860</v>
      </c>
      <c r="L137" s="76">
        <f>I137*J137</f>
        <v>59928</v>
      </c>
    </row>
    <row r="138" spans="1:12" ht="31.5" x14ac:dyDescent="0.25">
      <c r="A138" s="86" t="s">
        <v>126</v>
      </c>
      <c r="B138" s="77"/>
      <c r="C138" s="78"/>
      <c r="D138" s="99"/>
      <c r="E138" s="100"/>
      <c r="F138" s="101"/>
      <c r="G138" s="101"/>
      <c r="H138" s="181">
        <v>52088</v>
      </c>
      <c r="I138" s="201"/>
      <c r="J138" s="101"/>
      <c r="K138" s="101"/>
      <c r="L138" s="79">
        <v>54029</v>
      </c>
    </row>
    <row r="139" spans="1:12" ht="15.75" x14ac:dyDescent="0.25">
      <c r="A139" s="86" t="s">
        <v>127</v>
      </c>
      <c r="B139" s="102">
        <v>35</v>
      </c>
      <c r="C139" s="103">
        <v>15</v>
      </c>
      <c r="D139" s="104">
        <v>131</v>
      </c>
      <c r="E139" s="105">
        <v>35</v>
      </c>
      <c r="F139" s="106">
        <v>15</v>
      </c>
      <c r="G139" s="106">
        <v>394</v>
      </c>
      <c r="H139" s="181">
        <v>525</v>
      </c>
      <c r="I139" s="160">
        <v>35</v>
      </c>
      <c r="J139" s="106">
        <v>16</v>
      </c>
      <c r="K139" s="106">
        <v>394</v>
      </c>
      <c r="L139" s="79">
        <f>I139*J139</f>
        <v>560</v>
      </c>
    </row>
    <row r="140" spans="1:12" ht="31.5" x14ac:dyDescent="0.25">
      <c r="A140" s="42" t="s">
        <v>128</v>
      </c>
      <c r="B140" s="43" t="s">
        <v>15</v>
      </c>
      <c r="C140" s="44"/>
      <c r="D140" s="45">
        <v>19676</v>
      </c>
      <c r="E140" s="43" t="s">
        <v>15</v>
      </c>
      <c r="F140" s="44"/>
      <c r="G140" s="45">
        <v>65997</v>
      </c>
      <c r="H140" s="181">
        <v>85673</v>
      </c>
      <c r="I140" s="196" t="s">
        <v>15</v>
      </c>
      <c r="J140" s="44"/>
      <c r="K140" s="45">
        <v>65997</v>
      </c>
      <c r="L140" s="79">
        <f>L141+L142</f>
        <v>92640</v>
      </c>
    </row>
    <row r="141" spans="1:12" ht="31.5" x14ac:dyDescent="0.25">
      <c r="A141" s="30" t="s">
        <v>129</v>
      </c>
      <c r="B141" s="94">
        <v>260</v>
      </c>
      <c r="C141" s="95">
        <v>50</v>
      </c>
      <c r="D141" s="96">
        <v>3250</v>
      </c>
      <c r="E141" s="97">
        <v>260</v>
      </c>
      <c r="F141" s="98">
        <v>56</v>
      </c>
      <c r="G141" s="98">
        <v>10920</v>
      </c>
      <c r="H141" s="180">
        <v>14170</v>
      </c>
      <c r="I141" s="204">
        <v>260</v>
      </c>
      <c r="J141" s="98">
        <v>59</v>
      </c>
      <c r="K141" s="98">
        <v>10920</v>
      </c>
      <c r="L141" s="76">
        <f>I141*J141</f>
        <v>15340</v>
      </c>
    </row>
    <row r="142" spans="1:12" ht="15.75" x14ac:dyDescent="0.25">
      <c r="A142" s="30" t="s">
        <v>130</v>
      </c>
      <c r="B142" s="94">
        <v>773</v>
      </c>
      <c r="C142" s="95">
        <v>85</v>
      </c>
      <c r="D142" s="96">
        <v>16426</v>
      </c>
      <c r="E142" s="97">
        <v>773</v>
      </c>
      <c r="F142" s="98">
        <v>95</v>
      </c>
      <c r="G142" s="98">
        <v>55077</v>
      </c>
      <c r="H142" s="180">
        <v>71503</v>
      </c>
      <c r="I142" s="204">
        <v>773</v>
      </c>
      <c r="J142" s="98">
        <v>100</v>
      </c>
      <c r="K142" s="98">
        <v>55077</v>
      </c>
      <c r="L142" s="76">
        <f>I142*J142</f>
        <v>77300</v>
      </c>
    </row>
    <row r="143" spans="1:12" ht="31.5" x14ac:dyDescent="0.25">
      <c r="A143" s="86" t="s">
        <v>131</v>
      </c>
      <c r="B143" s="77"/>
      <c r="C143" s="78"/>
      <c r="D143" s="99"/>
      <c r="E143" s="100"/>
      <c r="F143" s="101"/>
      <c r="G143" s="101"/>
      <c r="H143" s="181" t="s">
        <v>15</v>
      </c>
      <c r="I143" s="201"/>
      <c r="J143" s="101"/>
      <c r="K143" s="101"/>
      <c r="L143" s="79" t="s">
        <v>15</v>
      </c>
    </row>
    <row r="144" spans="1:12" ht="15.75" x14ac:dyDescent="0.25">
      <c r="A144" s="86" t="s">
        <v>132</v>
      </c>
      <c r="B144" s="102" t="s">
        <v>15</v>
      </c>
      <c r="C144" s="103">
        <v>603</v>
      </c>
      <c r="D144" s="104" t="s">
        <v>15</v>
      </c>
      <c r="E144" s="105" t="s">
        <v>15</v>
      </c>
      <c r="F144" s="106">
        <v>681</v>
      </c>
      <c r="G144" s="106" t="s">
        <v>15</v>
      </c>
      <c r="H144" s="181" t="s">
        <v>15</v>
      </c>
      <c r="I144" s="160" t="s">
        <v>15</v>
      </c>
      <c r="J144" s="106">
        <v>681</v>
      </c>
      <c r="K144" s="106" t="s">
        <v>15</v>
      </c>
      <c r="L144" s="79" t="s">
        <v>15</v>
      </c>
    </row>
    <row r="145" spans="1:12" ht="15.75" x14ac:dyDescent="0.25">
      <c r="A145" s="107" t="s">
        <v>133</v>
      </c>
      <c r="B145" s="102">
        <v>924</v>
      </c>
      <c r="C145" s="103">
        <v>174</v>
      </c>
      <c r="D145" s="104">
        <v>40194</v>
      </c>
      <c r="E145" s="100" t="s">
        <v>15</v>
      </c>
      <c r="F145" s="101"/>
      <c r="G145" s="101" t="s">
        <v>15</v>
      </c>
      <c r="H145" s="181">
        <v>40194</v>
      </c>
      <c r="I145" s="201" t="s">
        <v>15</v>
      </c>
      <c r="J145" s="101"/>
      <c r="K145" s="101" t="s">
        <v>15</v>
      </c>
      <c r="L145" s="79">
        <v>0</v>
      </c>
    </row>
    <row r="146" spans="1:12" ht="31.5" x14ac:dyDescent="0.25">
      <c r="A146" s="107" t="s">
        <v>134</v>
      </c>
      <c r="B146" s="77" t="s">
        <v>15</v>
      </c>
      <c r="C146" s="78"/>
      <c r="D146" s="99" t="s">
        <v>15</v>
      </c>
      <c r="E146" s="105">
        <v>1280</v>
      </c>
      <c r="F146" s="106">
        <v>650</v>
      </c>
      <c r="G146" s="106">
        <v>624000</v>
      </c>
      <c r="H146" s="181">
        <v>624000</v>
      </c>
      <c r="I146" s="160">
        <v>1280</v>
      </c>
      <c r="J146" s="106">
        <v>848</v>
      </c>
      <c r="K146" s="106">
        <v>624000</v>
      </c>
      <c r="L146" s="220">
        <f>I146*J146</f>
        <v>1085440</v>
      </c>
    </row>
    <row r="147" spans="1:12" ht="15.75" x14ac:dyDescent="0.25">
      <c r="A147" s="218" t="s">
        <v>216</v>
      </c>
      <c r="B147" s="212"/>
      <c r="C147" s="213"/>
      <c r="D147" s="214"/>
      <c r="E147" s="215"/>
      <c r="F147" s="216"/>
      <c r="G147" s="216"/>
      <c r="H147" s="217"/>
      <c r="I147" s="160"/>
      <c r="J147" s="216"/>
      <c r="K147" s="216"/>
      <c r="L147" s="221">
        <v>74122</v>
      </c>
    </row>
    <row r="148" spans="1:12" ht="16.5" thickBot="1" x14ac:dyDescent="0.3">
      <c r="A148" s="219" t="s">
        <v>221</v>
      </c>
      <c r="B148" s="223"/>
      <c r="C148" s="224"/>
      <c r="D148" s="225"/>
      <c r="E148" s="226"/>
      <c r="F148" s="227"/>
      <c r="G148" s="227"/>
      <c r="H148" s="228"/>
      <c r="I148" s="197"/>
      <c r="J148" s="227"/>
      <c r="K148" s="227"/>
      <c r="L148" s="229">
        <v>0</v>
      </c>
    </row>
    <row r="149" spans="1:12" ht="16.5" thickBot="1" x14ac:dyDescent="0.3">
      <c r="A149" s="17" t="s">
        <v>135</v>
      </c>
      <c r="B149" s="18"/>
      <c r="C149" s="19"/>
      <c r="D149" s="20">
        <v>608948</v>
      </c>
      <c r="E149" s="21"/>
      <c r="F149" s="22"/>
      <c r="G149" s="23">
        <v>2344412</v>
      </c>
      <c r="H149" s="171">
        <v>2953360</v>
      </c>
      <c r="I149" s="192"/>
      <c r="J149" s="22"/>
      <c r="K149" s="23">
        <v>2344412</v>
      </c>
      <c r="L149" s="162">
        <f>L150+L157+L158+L159+L160+L161+L162+L163</f>
        <v>3545872</v>
      </c>
    </row>
    <row r="150" spans="1:12" ht="15.75" x14ac:dyDescent="0.25">
      <c r="A150" s="42" t="s">
        <v>136</v>
      </c>
      <c r="B150" s="43" t="s">
        <v>15</v>
      </c>
      <c r="C150" s="44"/>
      <c r="D150" s="45">
        <v>106326</v>
      </c>
      <c r="E150" s="43" t="s">
        <v>15</v>
      </c>
      <c r="F150" s="44"/>
      <c r="G150" s="45">
        <v>363842</v>
      </c>
      <c r="H150" s="179">
        <v>470168</v>
      </c>
      <c r="I150" s="196" t="s">
        <v>15</v>
      </c>
      <c r="J150" s="44"/>
      <c r="K150" s="45">
        <v>363842</v>
      </c>
      <c r="L150" s="70">
        <f>L152+L154</f>
        <v>627929</v>
      </c>
    </row>
    <row r="151" spans="1:12" ht="15.75" x14ac:dyDescent="0.25">
      <c r="A151" s="30" t="s">
        <v>137</v>
      </c>
      <c r="B151" s="94" t="s">
        <v>15</v>
      </c>
      <c r="C151" s="95">
        <v>413</v>
      </c>
      <c r="D151" s="96" t="s">
        <v>15</v>
      </c>
      <c r="E151" s="97" t="s">
        <v>15</v>
      </c>
      <c r="F151" s="98">
        <v>471</v>
      </c>
      <c r="G151" s="98" t="s">
        <v>15</v>
      </c>
      <c r="H151" s="180" t="s">
        <v>15</v>
      </c>
      <c r="I151" s="204" t="s">
        <v>15</v>
      </c>
      <c r="J151" s="98">
        <v>471</v>
      </c>
      <c r="K151" s="98" t="s">
        <v>15</v>
      </c>
      <c r="L151" s="76" t="s">
        <v>15</v>
      </c>
    </row>
    <row r="152" spans="1:12" ht="15.75" x14ac:dyDescent="0.25">
      <c r="A152" s="30" t="s">
        <v>138</v>
      </c>
      <c r="B152" s="94">
        <v>1282</v>
      </c>
      <c r="C152" s="95">
        <v>212</v>
      </c>
      <c r="D152" s="96">
        <v>67946</v>
      </c>
      <c r="E152" s="97">
        <v>1279</v>
      </c>
      <c r="F152" s="98">
        <v>242</v>
      </c>
      <c r="G152" s="98">
        <v>232139</v>
      </c>
      <c r="H152" s="180">
        <v>300085</v>
      </c>
      <c r="I152" s="204">
        <v>1243</v>
      </c>
      <c r="J152" s="98">
        <v>321</v>
      </c>
      <c r="K152" s="98">
        <f>I152*J152</f>
        <v>399003</v>
      </c>
      <c r="L152" s="76">
        <f>I152*J152</f>
        <v>399003</v>
      </c>
    </row>
    <row r="153" spans="1:12" ht="31.5" x14ac:dyDescent="0.25">
      <c r="A153" s="30" t="s">
        <v>139</v>
      </c>
      <c r="B153" s="94" t="s">
        <v>15</v>
      </c>
      <c r="C153" s="95">
        <v>42</v>
      </c>
      <c r="D153" s="96" t="s">
        <v>15</v>
      </c>
      <c r="E153" s="97" t="s">
        <v>15</v>
      </c>
      <c r="F153" s="98">
        <v>48</v>
      </c>
      <c r="G153" s="98" t="s">
        <v>15</v>
      </c>
      <c r="H153" s="180" t="s">
        <v>15</v>
      </c>
      <c r="I153" s="204" t="s">
        <v>15</v>
      </c>
      <c r="J153" s="98">
        <v>48</v>
      </c>
      <c r="K153" s="98" t="s">
        <v>15</v>
      </c>
      <c r="L153" s="76" t="s">
        <v>15</v>
      </c>
    </row>
    <row r="154" spans="1:12" ht="15.75" x14ac:dyDescent="0.25">
      <c r="A154" s="30" t="s">
        <v>140</v>
      </c>
      <c r="B154" s="94">
        <v>4040</v>
      </c>
      <c r="C154" s="95">
        <v>38</v>
      </c>
      <c r="D154" s="96">
        <v>38380</v>
      </c>
      <c r="E154" s="97">
        <v>3991</v>
      </c>
      <c r="F154" s="98">
        <v>44</v>
      </c>
      <c r="G154" s="98">
        <v>131703</v>
      </c>
      <c r="H154" s="180">
        <v>170083</v>
      </c>
      <c r="I154" s="204">
        <v>3947</v>
      </c>
      <c r="J154" s="98">
        <v>58</v>
      </c>
      <c r="K154" s="98">
        <v>131703</v>
      </c>
      <c r="L154" s="76">
        <f>I154*J154</f>
        <v>228926</v>
      </c>
    </row>
    <row r="155" spans="1:12" ht="15.75" x14ac:dyDescent="0.25">
      <c r="A155" s="30" t="s">
        <v>141</v>
      </c>
      <c r="B155" s="94" t="s">
        <v>15</v>
      </c>
      <c r="C155" s="95">
        <v>220</v>
      </c>
      <c r="D155" s="96" t="s">
        <v>15</v>
      </c>
      <c r="E155" s="97" t="s">
        <v>15</v>
      </c>
      <c r="F155" s="98">
        <v>250</v>
      </c>
      <c r="G155" s="98" t="s">
        <v>15</v>
      </c>
      <c r="H155" s="180" t="s">
        <v>15</v>
      </c>
      <c r="I155" s="204" t="s">
        <v>15</v>
      </c>
      <c r="J155" s="98">
        <v>250</v>
      </c>
      <c r="K155" s="98" t="s">
        <v>15</v>
      </c>
      <c r="L155" s="76" t="s">
        <v>15</v>
      </c>
    </row>
    <row r="156" spans="1:12" ht="15.75" x14ac:dyDescent="0.25">
      <c r="A156" s="30" t="s">
        <v>142</v>
      </c>
      <c r="B156" s="94" t="s">
        <v>15</v>
      </c>
      <c r="C156" s="95">
        <v>38</v>
      </c>
      <c r="D156" s="96" t="s">
        <v>15</v>
      </c>
      <c r="E156" s="97" t="s">
        <v>15</v>
      </c>
      <c r="F156" s="98">
        <v>43</v>
      </c>
      <c r="G156" s="98" t="s">
        <v>15</v>
      </c>
      <c r="H156" s="180" t="s">
        <v>15</v>
      </c>
      <c r="I156" s="204" t="s">
        <v>15</v>
      </c>
      <c r="J156" s="98">
        <v>43</v>
      </c>
      <c r="K156" s="98" t="s">
        <v>15</v>
      </c>
      <c r="L156" s="76" t="s">
        <v>15</v>
      </c>
    </row>
    <row r="157" spans="1:12" ht="15.75" x14ac:dyDescent="0.25">
      <c r="A157" s="108" t="s">
        <v>143</v>
      </c>
      <c r="B157" s="102">
        <v>44</v>
      </c>
      <c r="C157" s="103">
        <v>1801</v>
      </c>
      <c r="D157" s="104">
        <v>19811</v>
      </c>
      <c r="E157" s="105">
        <v>35</v>
      </c>
      <c r="F157" s="106">
        <v>2067</v>
      </c>
      <c r="G157" s="106">
        <v>54259</v>
      </c>
      <c r="H157" s="181">
        <v>74070</v>
      </c>
      <c r="I157" s="160">
        <v>37</v>
      </c>
      <c r="J157" s="106">
        <v>2772</v>
      </c>
      <c r="K157" s="106">
        <v>54259</v>
      </c>
      <c r="L157" s="79">
        <f t="shared" ref="L157:L162" si="4">I157*J157</f>
        <v>102564</v>
      </c>
    </row>
    <row r="158" spans="1:12" ht="15.75" x14ac:dyDescent="0.25">
      <c r="A158" s="86" t="s">
        <v>144</v>
      </c>
      <c r="B158" s="102">
        <v>281</v>
      </c>
      <c r="C158" s="103">
        <v>5991</v>
      </c>
      <c r="D158" s="104">
        <v>420868</v>
      </c>
      <c r="E158" s="105">
        <v>281</v>
      </c>
      <c r="F158" s="106">
        <v>7008</v>
      </c>
      <c r="G158" s="106">
        <v>1476936</v>
      </c>
      <c r="H158" s="181">
        <v>1897804</v>
      </c>
      <c r="I158" s="160">
        <v>281</v>
      </c>
      <c r="J158" s="106">
        <v>7903</v>
      </c>
      <c r="K158" s="106">
        <v>1476936</v>
      </c>
      <c r="L158" s="79">
        <f t="shared" si="4"/>
        <v>2220743</v>
      </c>
    </row>
    <row r="159" spans="1:12" ht="31.5" x14ac:dyDescent="0.25">
      <c r="A159" s="86" t="s">
        <v>145</v>
      </c>
      <c r="B159" s="102" t="s">
        <v>15</v>
      </c>
      <c r="C159" s="103"/>
      <c r="D159" s="104" t="s">
        <v>15</v>
      </c>
      <c r="E159" s="105">
        <v>281</v>
      </c>
      <c r="F159" s="106">
        <v>1125</v>
      </c>
      <c r="G159" s="106">
        <v>237094</v>
      </c>
      <c r="H159" s="181">
        <v>237094</v>
      </c>
      <c r="I159" s="160">
        <v>281</v>
      </c>
      <c r="J159" s="106">
        <v>1125</v>
      </c>
      <c r="K159" s="106">
        <v>237094</v>
      </c>
      <c r="L159" s="79">
        <f t="shared" si="4"/>
        <v>316125</v>
      </c>
    </row>
    <row r="160" spans="1:12" ht="15.75" x14ac:dyDescent="0.25">
      <c r="A160" s="86" t="s">
        <v>146</v>
      </c>
      <c r="B160" s="102">
        <v>365</v>
      </c>
      <c r="C160" s="103">
        <v>264</v>
      </c>
      <c r="D160" s="104">
        <v>24090</v>
      </c>
      <c r="E160" s="105">
        <v>365</v>
      </c>
      <c r="F160" s="106">
        <v>302</v>
      </c>
      <c r="G160" s="106">
        <v>82673</v>
      </c>
      <c r="H160" s="181">
        <v>106763</v>
      </c>
      <c r="I160" s="160">
        <v>350</v>
      </c>
      <c r="J160" s="106">
        <v>302</v>
      </c>
      <c r="K160" s="106">
        <v>82673</v>
      </c>
      <c r="L160" s="79">
        <f t="shared" si="4"/>
        <v>105700</v>
      </c>
    </row>
    <row r="161" spans="1:13" ht="15.75" x14ac:dyDescent="0.25">
      <c r="A161" s="86" t="s">
        <v>147</v>
      </c>
      <c r="B161" s="102">
        <v>1</v>
      </c>
      <c r="C161" s="103">
        <v>11810</v>
      </c>
      <c r="D161" s="104">
        <v>2953</v>
      </c>
      <c r="E161" s="105">
        <v>1</v>
      </c>
      <c r="F161" s="106">
        <v>13523</v>
      </c>
      <c r="G161" s="106">
        <v>10142</v>
      </c>
      <c r="H161" s="181">
        <v>13095</v>
      </c>
      <c r="I161" s="160">
        <v>1</v>
      </c>
      <c r="J161" s="106">
        <v>13523</v>
      </c>
      <c r="K161" s="106">
        <v>10142</v>
      </c>
      <c r="L161" s="79">
        <f t="shared" si="4"/>
        <v>13523</v>
      </c>
    </row>
    <row r="162" spans="1:13" ht="31.5" x14ac:dyDescent="0.25">
      <c r="A162" s="86" t="s">
        <v>148</v>
      </c>
      <c r="B162" s="102">
        <v>8</v>
      </c>
      <c r="C162" s="103">
        <v>16200</v>
      </c>
      <c r="D162" s="104">
        <v>32400</v>
      </c>
      <c r="E162" s="105">
        <v>8</v>
      </c>
      <c r="F162" s="106">
        <v>18661</v>
      </c>
      <c r="G162" s="106">
        <v>111966</v>
      </c>
      <c r="H162" s="181">
        <v>144366</v>
      </c>
      <c r="I162" s="160">
        <v>8</v>
      </c>
      <c r="J162" s="106">
        <v>18661</v>
      </c>
      <c r="K162" s="106">
        <v>111966</v>
      </c>
      <c r="L162" s="79">
        <f t="shared" si="4"/>
        <v>149288</v>
      </c>
    </row>
    <row r="163" spans="1:13" ht="31.5" x14ac:dyDescent="0.25">
      <c r="A163" s="42" t="s">
        <v>149</v>
      </c>
      <c r="B163" s="43" t="s">
        <v>15</v>
      </c>
      <c r="C163" s="44"/>
      <c r="D163" s="45">
        <v>2500</v>
      </c>
      <c r="E163" s="43" t="s">
        <v>15</v>
      </c>
      <c r="F163" s="44"/>
      <c r="G163" s="45">
        <v>7500</v>
      </c>
      <c r="H163" s="181">
        <v>10000</v>
      </c>
      <c r="I163" s="196" t="s">
        <v>15</v>
      </c>
      <c r="J163" s="44"/>
      <c r="K163" s="45">
        <v>7500</v>
      </c>
      <c r="L163" s="79">
        <f t="shared" ref="L163:L164" si="5">K163/9*12</f>
        <v>10000</v>
      </c>
    </row>
    <row r="164" spans="1:13" ht="15.75" x14ac:dyDescent="0.25">
      <c r="A164" s="108" t="s">
        <v>150</v>
      </c>
      <c r="B164" s="80">
        <v>1</v>
      </c>
      <c r="C164" s="83">
        <v>10000</v>
      </c>
      <c r="D164" s="84">
        <v>2500</v>
      </c>
      <c r="E164" s="81">
        <v>1</v>
      </c>
      <c r="F164" s="82">
        <v>10000</v>
      </c>
      <c r="G164" s="82">
        <v>7500</v>
      </c>
      <c r="H164" s="182">
        <v>10000</v>
      </c>
      <c r="I164" s="202">
        <v>1</v>
      </c>
      <c r="J164" s="82">
        <v>10000</v>
      </c>
      <c r="K164" s="82">
        <v>7500</v>
      </c>
      <c r="L164" s="76">
        <f t="shared" si="5"/>
        <v>10000</v>
      </c>
    </row>
    <row r="165" spans="1:13" ht="15.75" x14ac:dyDescent="0.25">
      <c r="A165" s="108" t="s">
        <v>151</v>
      </c>
      <c r="B165" s="80" t="s">
        <v>15</v>
      </c>
      <c r="C165" s="83">
        <v>50000</v>
      </c>
      <c r="D165" s="84" t="s">
        <v>15</v>
      </c>
      <c r="E165" s="81" t="s">
        <v>15</v>
      </c>
      <c r="F165" s="82">
        <v>50000</v>
      </c>
      <c r="G165" s="82" t="s">
        <v>15</v>
      </c>
      <c r="H165" s="182" t="s">
        <v>15</v>
      </c>
      <c r="I165" s="202" t="s">
        <v>15</v>
      </c>
      <c r="J165" s="82">
        <v>50000</v>
      </c>
      <c r="K165" s="82" t="s">
        <v>15</v>
      </c>
      <c r="L165" s="85" t="s">
        <v>15</v>
      </c>
    </row>
    <row r="166" spans="1:13" ht="15.75" x14ac:dyDescent="0.25">
      <c r="A166" s="109" t="s">
        <v>152</v>
      </c>
      <c r="B166" s="43" t="s">
        <v>15</v>
      </c>
      <c r="C166" s="44"/>
      <c r="D166" s="45">
        <v>0</v>
      </c>
      <c r="E166" s="43" t="s">
        <v>15</v>
      </c>
      <c r="F166" s="44"/>
      <c r="G166" s="45">
        <v>0</v>
      </c>
      <c r="H166" s="179">
        <v>0</v>
      </c>
      <c r="I166" s="196" t="s">
        <v>15</v>
      </c>
      <c r="J166" s="44"/>
      <c r="K166" s="45">
        <v>0</v>
      </c>
      <c r="L166" s="70">
        <v>0</v>
      </c>
    </row>
    <row r="167" spans="1:13" ht="31.5" x14ac:dyDescent="0.25">
      <c r="A167" s="110" t="s">
        <v>153</v>
      </c>
      <c r="B167" s="111" t="s">
        <v>15</v>
      </c>
      <c r="C167" s="112">
        <v>4200</v>
      </c>
      <c r="D167" s="113" t="s">
        <v>15</v>
      </c>
      <c r="E167" s="114" t="s">
        <v>15</v>
      </c>
      <c r="F167" s="115">
        <v>4200</v>
      </c>
      <c r="G167" s="115" t="s">
        <v>15</v>
      </c>
      <c r="H167" s="183" t="s">
        <v>15</v>
      </c>
      <c r="I167" s="205" t="s">
        <v>15</v>
      </c>
      <c r="J167" s="115">
        <v>4200</v>
      </c>
      <c r="K167" s="115" t="s">
        <v>15</v>
      </c>
      <c r="L167" s="116" t="s">
        <v>15</v>
      </c>
    </row>
    <row r="168" spans="1:13" ht="31.5" x14ac:dyDescent="0.25">
      <c r="A168" s="117" t="s">
        <v>154</v>
      </c>
      <c r="B168" s="111" t="s">
        <v>15</v>
      </c>
      <c r="C168" s="112">
        <v>12180</v>
      </c>
      <c r="D168" s="113" t="s">
        <v>15</v>
      </c>
      <c r="E168" s="114" t="s">
        <v>15</v>
      </c>
      <c r="F168" s="115">
        <v>12180</v>
      </c>
      <c r="G168" s="115" t="s">
        <v>15</v>
      </c>
      <c r="H168" s="183" t="s">
        <v>15</v>
      </c>
      <c r="I168" s="205" t="s">
        <v>15</v>
      </c>
      <c r="J168" s="115">
        <v>12180</v>
      </c>
      <c r="K168" s="115" t="s">
        <v>15</v>
      </c>
      <c r="L168" s="116" t="s">
        <v>15</v>
      </c>
    </row>
    <row r="169" spans="1:13" ht="16.5" thickBot="1" x14ac:dyDescent="0.3">
      <c r="A169" s="219" t="s">
        <v>221</v>
      </c>
      <c r="B169" s="223"/>
      <c r="C169" s="224"/>
      <c r="D169" s="225"/>
      <c r="E169" s="226"/>
      <c r="F169" s="227"/>
      <c r="G169" s="227"/>
      <c r="H169" s="228"/>
      <c r="I169" s="197"/>
      <c r="J169" s="227"/>
      <c r="K169" s="227"/>
      <c r="L169" s="229">
        <v>0</v>
      </c>
    </row>
    <row r="170" spans="1:13" ht="16.5" thickBot="1" x14ac:dyDescent="0.3">
      <c r="A170" s="17" t="s">
        <v>155</v>
      </c>
      <c r="B170" s="18"/>
      <c r="C170" s="19"/>
      <c r="D170" s="20">
        <v>1626982</v>
      </c>
      <c r="E170" s="21"/>
      <c r="F170" s="22"/>
      <c r="G170" s="20">
        <v>6614790</v>
      </c>
      <c r="H170" s="171">
        <v>8241772</v>
      </c>
      <c r="I170" s="192"/>
      <c r="J170" s="22"/>
      <c r="K170" s="20">
        <v>6614790</v>
      </c>
      <c r="L170" s="162">
        <f>L171+L179+L208+L209</f>
        <v>9287415</v>
      </c>
      <c r="M170" s="163"/>
    </row>
    <row r="171" spans="1:13" ht="15.75" x14ac:dyDescent="0.25">
      <c r="A171" s="118" t="s">
        <v>156</v>
      </c>
      <c r="B171" s="43" t="s">
        <v>15</v>
      </c>
      <c r="C171" s="44"/>
      <c r="D171" s="45">
        <v>886146</v>
      </c>
      <c r="E171" s="43" t="s">
        <v>15</v>
      </c>
      <c r="F171" s="44"/>
      <c r="G171" s="45">
        <v>3668633</v>
      </c>
      <c r="H171" s="184">
        <v>4554779</v>
      </c>
      <c r="I171" s="196" t="s">
        <v>15</v>
      </c>
      <c r="J171" s="44"/>
      <c r="K171" s="45">
        <v>3668633</v>
      </c>
      <c r="L171" s="119">
        <f>L172+L178</f>
        <v>4891510</v>
      </c>
      <c r="M171" s="164"/>
    </row>
    <row r="172" spans="1:13" ht="15.75" x14ac:dyDescent="0.25">
      <c r="A172" s="42" t="s">
        <v>157</v>
      </c>
      <c r="B172" s="55" t="s">
        <v>15</v>
      </c>
      <c r="C172" s="56"/>
      <c r="D172" s="57">
        <v>379633</v>
      </c>
      <c r="E172" s="55" t="s">
        <v>15</v>
      </c>
      <c r="F172" s="56"/>
      <c r="G172" s="57">
        <v>1571700</v>
      </c>
      <c r="H172" s="182">
        <v>1951333</v>
      </c>
      <c r="I172" s="198" t="s">
        <v>15</v>
      </c>
      <c r="J172" s="56"/>
      <c r="K172" s="57">
        <v>1571700</v>
      </c>
      <c r="L172" s="76">
        <f t="shared" ref="L172" si="6">K172/9*12</f>
        <v>2095600</v>
      </c>
      <c r="M172" s="165"/>
    </row>
    <row r="173" spans="1:13" ht="15.75" x14ac:dyDescent="0.25">
      <c r="A173" s="30" t="s">
        <v>158</v>
      </c>
      <c r="B173" s="120" t="s">
        <v>15</v>
      </c>
      <c r="C173" s="72">
        <v>12698</v>
      </c>
      <c r="D173" s="73" t="s">
        <v>15</v>
      </c>
      <c r="E173" s="121" t="s">
        <v>15</v>
      </c>
      <c r="F173" s="122">
        <v>17523</v>
      </c>
      <c r="G173" s="73" t="s">
        <v>15</v>
      </c>
      <c r="H173" s="185" t="s">
        <v>15</v>
      </c>
      <c r="I173" s="206" t="s">
        <v>15</v>
      </c>
      <c r="J173" s="122">
        <v>17523</v>
      </c>
      <c r="K173" s="73" t="s">
        <v>15</v>
      </c>
      <c r="L173" s="123" t="s">
        <v>15</v>
      </c>
    </row>
    <row r="174" spans="1:13" ht="15.75" x14ac:dyDescent="0.25">
      <c r="A174" s="30" t="s">
        <v>159</v>
      </c>
      <c r="B174" s="120" t="s">
        <v>15</v>
      </c>
      <c r="C174" s="72">
        <v>13101</v>
      </c>
      <c r="D174" s="73" t="s">
        <v>15</v>
      </c>
      <c r="E174" s="121" t="s">
        <v>15</v>
      </c>
      <c r="F174" s="122">
        <v>18079</v>
      </c>
      <c r="G174" s="73" t="s">
        <v>15</v>
      </c>
      <c r="H174" s="185" t="s">
        <v>15</v>
      </c>
      <c r="I174" s="206" t="s">
        <v>15</v>
      </c>
      <c r="J174" s="122">
        <v>18079</v>
      </c>
      <c r="K174" s="73" t="s">
        <v>15</v>
      </c>
      <c r="L174" s="123" t="s">
        <v>15</v>
      </c>
    </row>
    <row r="175" spans="1:13" ht="15.75" x14ac:dyDescent="0.25">
      <c r="A175" s="30" t="s">
        <v>160</v>
      </c>
      <c r="B175" s="120">
        <v>130</v>
      </c>
      <c r="C175" s="72">
        <v>11681</v>
      </c>
      <c r="D175" s="73">
        <v>379633</v>
      </c>
      <c r="E175" s="121">
        <v>130</v>
      </c>
      <c r="F175" s="122">
        <v>16120</v>
      </c>
      <c r="G175" s="73">
        <v>1571700</v>
      </c>
      <c r="H175" s="185">
        <v>1951333</v>
      </c>
      <c r="I175" s="206">
        <v>130</v>
      </c>
      <c r="J175" s="122">
        <v>16120</v>
      </c>
      <c r="K175" s="73">
        <v>1571700</v>
      </c>
      <c r="L175" s="76">
        <f t="shared" ref="L175" si="7">K175/9*12</f>
        <v>2095600</v>
      </c>
    </row>
    <row r="176" spans="1:13" ht="15.75" x14ac:dyDescent="0.25">
      <c r="A176" s="30" t="s">
        <v>161</v>
      </c>
      <c r="B176" s="120" t="s">
        <v>15</v>
      </c>
      <c r="C176" s="72">
        <v>10261</v>
      </c>
      <c r="D176" s="73" t="s">
        <v>15</v>
      </c>
      <c r="E176" s="121" t="s">
        <v>15</v>
      </c>
      <c r="F176" s="122">
        <v>14160</v>
      </c>
      <c r="G176" s="73" t="s">
        <v>15</v>
      </c>
      <c r="H176" s="185" t="s">
        <v>15</v>
      </c>
      <c r="I176" s="206" t="s">
        <v>15</v>
      </c>
      <c r="J176" s="122">
        <v>14160</v>
      </c>
      <c r="K176" s="73" t="s">
        <v>15</v>
      </c>
      <c r="L176" s="123" t="s">
        <v>15</v>
      </c>
    </row>
    <row r="177" spans="1:13" ht="15.75" x14ac:dyDescent="0.25">
      <c r="A177" s="30" t="s">
        <v>162</v>
      </c>
      <c r="B177" s="120" t="s">
        <v>15</v>
      </c>
      <c r="C177" s="72">
        <v>13101</v>
      </c>
      <c r="D177" s="73" t="s">
        <v>15</v>
      </c>
      <c r="E177" s="121" t="s">
        <v>15</v>
      </c>
      <c r="F177" s="122">
        <v>18080</v>
      </c>
      <c r="G177" s="73" t="s">
        <v>15</v>
      </c>
      <c r="H177" s="185" t="s">
        <v>15</v>
      </c>
      <c r="I177" s="206" t="s">
        <v>15</v>
      </c>
      <c r="J177" s="122">
        <v>18080</v>
      </c>
      <c r="K177" s="73" t="s">
        <v>15</v>
      </c>
      <c r="L177" s="123" t="s">
        <v>15</v>
      </c>
    </row>
    <row r="178" spans="1:13" ht="15.75" x14ac:dyDescent="0.25">
      <c r="A178" s="86" t="s">
        <v>163</v>
      </c>
      <c r="B178" s="124">
        <v>195</v>
      </c>
      <c r="C178" s="88">
        <v>10390</v>
      </c>
      <c r="D178" s="89">
        <v>506513</v>
      </c>
      <c r="E178" s="125">
        <v>195</v>
      </c>
      <c r="F178" s="126">
        <v>14338</v>
      </c>
      <c r="G178" s="89">
        <v>2096933</v>
      </c>
      <c r="H178" s="185">
        <v>2603446</v>
      </c>
      <c r="I178" s="207">
        <v>195</v>
      </c>
      <c r="J178" s="126">
        <v>14338</v>
      </c>
      <c r="K178" s="89">
        <v>2096933</v>
      </c>
      <c r="L178" s="76">
        <f>I178*J178</f>
        <v>2795910</v>
      </c>
    </row>
    <row r="179" spans="1:13" ht="15.75" x14ac:dyDescent="0.25">
      <c r="A179" s="42" t="s">
        <v>164</v>
      </c>
      <c r="B179" s="43" t="s">
        <v>15</v>
      </c>
      <c r="C179" s="44"/>
      <c r="D179" s="45">
        <v>490442</v>
      </c>
      <c r="E179" s="43" t="s">
        <v>15</v>
      </c>
      <c r="F179" s="44"/>
      <c r="G179" s="45">
        <v>1997732</v>
      </c>
      <c r="H179" s="181">
        <v>2488174</v>
      </c>
      <c r="I179" s="196" t="s">
        <v>15</v>
      </c>
      <c r="J179" s="44"/>
      <c r="K179" s="45">
        <v>1997732</v>
      </c>
      <c r="L179" s="79">
        <f>L180+L186+L187+L189+L190+L198+L199+L200+L202+L204+L203</f>
        <v>3368265</v>
      </c>
      <c r="M179" s="166"/>
    </row>
    <row r="180" spans="1:13" ht="15.75" x14ac:dyDescent="0.25">
      <c r="A180" s="30" t="s">
        <v>165</v>
      </c>
      <c r="B180" s="120">
        <v>48</v>
      </c>
      <c r="C180" s="72">
        <v>9359</v>
      </c>
      <c r="D180" s="73">
        <v>112308</v>
      </c>
      <c r="E180" s="121">
        <v>48</v>
      </c>
      <c r="F180" s="122">
        <v>12377</v>
      </c>
      <c r="G180" s="73">
        <v>445572</v>
      </c>
      <c r="H180" s="186">
        <v>557880</v>
      </c>
      <c r="I180" s="206">
        <v>48</v>
      </c>
      <c r="J180" s="122">
        <v>12377</v>
      </c>
      <c r="K180" s="73">
        <v>445572</v>
      </c>
      <c r="L180" s="76">
        <f t="shared" ref="L180" si="8">K180/9*12</f>
        <v>594096</v>
      </c>
    </row>
    <row r="181" spans="1:13" ht="15.75" x14ac:dyDescent="0.25">
      <c r="A181" s="30" t="s">
        <v>166</v>
      </c>
      <c r="B181" s="120" t="s">
        <v>15</v>
      </c>
      <c r="C181" s="72"/>
      <c r="D181" s="73" t="s">
        <v>15</v>
      </c>
      <c r="E181" s="121" t="s">
        <v>15</v>
      </c>
      <c r="F181" s="122">
        <v>13496</v>
      </c>
      <c r="G181" s="73" t="s">
        <v>15</v>
      </c>
      <c r="H181" s="186" t="s">
        <v>15</v>
      </c>
      <c r="I181" s="206" t="s">
        <v>15</v>
      </c>
      <c r="J181" s="122">
        <v>13496</v>
      </c>
      <c r="K181" s="73" t="s">
        <v>15</v>
      </c>
      <c r="L181" s="127" t="s">
        <v>15</v>
      </c>
    </row>
    <row r="182" spans="1:13" ht="15.75" x14ac:dyDescent="0.25">
      <c r="A182" s="30" t="s">
        <v>167</v>
      </c>
      <c r="B182" s="120" t="s">
        <v>15</v>
      </c>
      <c r="C182" s="72">
        <v>14801</v>
      </c>
      <c r="D182" s="73" t="s">
        <v>15</v>
      </c>
      <c r="E182" s="121" t="s">
        <v>15</v>
      </c>
      <c r="F182" s="122">
        <v>19574</v>
      </c>
      <c r="G182" s="73" t="s">
        <v>15</v>
      </c>
      <c r="H182" s="186" t="s">
        <v>15</v>
      </c>
      <c r="I182" s="206" t="s">
        <v>15</v>
      </c>
      <c r="J182" s="122">
        <v>19574</v>
      </c>
      <c r="K182" s="73" t="s">
        <v>15</v>
      </c>
      <c r="L182" s="127" t="s">
        <v>15</v>
      </c>
    </row>
    <row r="183" spans="1:13" ht="15.75" x14ac:dyDescent="0.25">
      <c r="A183" s="30" t="s">
        <v>168</v>
      </c>
      <c r="B183" s="120" t="s">
        <v>15</v>
      </c>
      <c r="C183" s="72">
        <v>10424</v>
      </c>
      <c r="D183" s="73" t="s">
        <v>15</v>
      </c>
      <c r="E183" s="121" t="s">
        <v>15</v>
      </c>
      <c r="F183" s="122">
        <v>14385</v>
      </c>
      <c r="G183" s="73" t="s">
        <v>15</v>
      </c>
      <c r="H183" s="186" t="s">
        <v>15</v>
      </c>
      <c r="I183" s="206" t="s">
        <v>15</v>
      </c>
      <c r="J183" s="122">
        <v>14385</v>
      </c>
      <c r="K183" s="73" t="s">
        <v>15</v>
      </c>
      <c r="L183" s="127" t="s">
        <v>15</v>
      </c>
    </row>
    <row r="184" spans="1:13" ht="15.75" x14ac:dyDescent="0.25">
      <c r="A184" s="30" t="s">
        <v>169</v>
      </c>
      <c r="B184" s="120" t="s">
        <v>15</v>
      </c>
      <c r="C184" s="72">
        <v>9715</v>
      </c>
      <c r="D184" s="73" t="s">
        <v>15</v>
      </c>
      <c r="E184" s="121" t="s">
        <v>15</v>
      </c>
      <c r="F184" s="122">
        <v>12848</v>
      </c>
      <c r="G184" s="73" t="s">
        <v>15</v>
      </c>
      <c r="H184" s="186" t="s">
        <v>15</v>
      </c>
      <c r="I184" s="206" t="s">
        <v>15</v>
      </c>
      <c r="J184" s="122">
        <v>12848</v>
      </c>
      <c r="K184" s="73" t="s">
        <v>15</v>
      </c>
      <c r="L184" s="127" t="s">
        <v>15</v>
      </c>
    </row>
    <row r="185" spans="1:13" ht="15.75" x14ac:dyDescent="0.25">
      <c r="A185" s="30" t="s">
        <v>170</v>
      </c>
      <c r="B185" s="120" t="s">
        <v>15</v>
      </c>
      <c r="C185" s="72">
        <v>9715</v>
      </c>
      <c r="D185" s="73" t="s">
        <v>15</v>
      </c>
      <c r="E185" s="121" t="s">
        <v>15</v>
      </c>
      <c r="F185" s="122">
        <v>12848</v>
      </c>
      <c r="G185" s="73" t="s">
        <v>15</v>
      </c>
      <c r="H185" s="186" t="s">
        <v>15</v>
      </c>
      <c r="I185" s="206" t="s">
        <v>15</v>
      </c>
      <c r="J185" s="122">
        <v>12848</v>
      </c>
      <c r="K185" s="73" t="s">
        <v>15</v>
      </c>
      <c r="L185" s="127" t="s">
        <v>15</v>
      </c>
    </row>
    <row r="186" spans="1:13" ht="15.75" x14ac:dyDescent="0.25">
      <c r="A186" s="30" t="s">
        <v>171</v>
      </c>
      <c r="B186" s="120">
        <v>10</v>
      </c>
      <c r="C186" s="72">
        <v>1465</v>
      </c>
      <c r="D186" s="73">
        <v>3663</v>
      </c>
      <c r="E186" s="121">
        <v>10</v>
      </c>
      <c r="F186" s="122">
        <v>1853</v>
      </c>
      <c r="G186" s="73">
        <v>13898</v>
      </c>
      <c r="H186" s="186">
        <v>17561</v>
      </c>
      <c r="I186" s="206">
        <v>10</v>
      </c>
      <c r="J186" s="122">
        <v>1853</v>
      </c>
      <c r="K186" s="73">
        <v>13898</v>
      </c>
      <c r="L186" s="76">
        <f>I186*J186</f>
        <v>18530</v>
      </c>
    </row>
    <row r="187" spans="1:13" ht="15.75" x14ac:dyDescent="0.25">
      <c r="A187" s="30" t="s">
        <v>172</v>
      </c>
      <c r="B187" s="120">
        <v>40</v>
      </c>
      <c r="C187" s="72">
        <v>4024</v>
      </c>
      <c r="D187" s="73">
        <v>40240</v>
      </c>
      <c r="E187" s="121">
        <v>40</v>
      </c>
      <c r="F187" s="122">
        <v>5322</v>
      </c>
      <c r="G187" s="73">
        <v>159660</v>
      </c>
      <c r="H187" s="186">
        <v>199900</v>
      </c>
      <c r="I187" s="206">
        <v>40</v>
      </c>
      <c r="J187" s="122">
        <v>5322</v>
      </c>
      <c r="K187" s="73">
        <v>159660</v>
      </c>
      <c r="L187" s="76">
        <f t="shared" ref="L187" si="9">K187/9*12</f>
        <v>212880</v>
      </c>
    </row>
    <row r="188" spans="1:13" ht="31.5" x14ac:dyDescent="0.25">
      <c r="A188" s="30" t="s">
        <v>173</v>
      </c>
      <c r="B188" s="120" t="s">
        <v>15</v>
      </c>
      <c r="C188" s="72"/>
      <c r="D188" s="73" t="s">
        <v>15</v>
      </c>
      <c r="E188" s="121" t="s">
        <v>15</v>
      </c>
      <c r="F188" s="122">
        <v>5863</v>
      </c>
      <c r="G188" s="73" t="s">
        <v>15</v>
      </c>
      <c r="H188" s="186" t="s">
        <v>15</v>
      </c>
      <c r="I188" s="206" t="s">
        <v>15</v>
      </c>
      <c r="J188" s="122">
        <v>5863</v>
      </c>
      <c r="K188" s="73" t="s">
        <v>15</v>
      </c>
      <c r="L188" s="127" t="s">
        <v>15</v>
      </c>
    </row>
    <row r="189" spans="1:13" ht="15.75" x14ac:dyDescent="0.25">
      <c r="A189" s="30" t="s">
        <v>174</v>
      </c>
      <c r="B189" s="120">
        <v>10</v>
      </c>
      <c r="C189" s="72">
        <v>3379</v>
      </c>
      <c r="D189" s="73">
        <v>8448</v>
      </c>
      <c r="E189" s="121">
        <v>10</v>
      </c>
      <c r="F189" s="122">
        <v>4469</v>
      </c>
      <c r="G189" s="73">
        <v>33518</v>
      </c>
      <c r="H189" s="186">
        <v>41966</v>
      </c>
      <c r="I189" s="206">
        <v>10</v>
      </c>
      <c r="J189" s="122">
        <v>4469</v>
      </c>
      <c r="K189" s="73">
        <v>33518</v>
      </c>
      <c r="L189" s="76">
        <f>I189*J189</f>
        <v>44690</v>
      </c>
    </row>
    <row r="190" spans="1:13" ht="15.75" x14ac:dyDescent="0.25">
      <c r="A190" s="30" t="s">
        <v>175</v>
      </c>
      <c r="B190" s="120">
        <v>20</v>
      </c>
      <c r="C190" s="72">
        <v>4238</v>
      </c>
      <c r="D190" s="73">
        <v>21190</v>
      </c>
      <c r="E190" s="121">
        <v>20</v>
      </c>
      <c r="F190" s="122">
        <v>5605</v>
      </c>
      <c r="G190" s="73">
        <v>84075</v>
      </c>
      <c r="H190" s="186">
        <v>105265</v>
      </c>
      <c r="I190" s="206">
        <v>20</v>
      </c>
      <c r="J190" s="122">
        <v>5605</v>
      </c>
      <c r="K190" s="73">
        <v>84075</v>
      </c>
      <c r="L190" s="76">
        <f t="shared" ref="L190" si="10">K190/9*12</f>
        <v>112100</v>
      </c>
    </row>
    <row r="191" spans="1:13" ht="15.75" x14ac:dyDescent="0.25">
      <c r="A191" s="30" t="s">
        <v>176</v>
      </c>
      <c r="B191" s="120" t="s">
        <v>15</v>
      </c>
      <c r="C191" s="72">
        <v>4625</v>
      </c>
      <c r="D191" s="73" t="s">
        <v>15</v>
      </c>
      <c r="E191" s="121" t="s">
        <v>15</v>
      </c>
      <c r="F191" s="122">
        <v>6117</v>
      </c>
      <c r="G191" s="73" t="s">
        <v>15</v>
      </c>
      <c r="H191" s="186" t="s">
        <v>15</v>
      </c>
      <c r="I191" s="206" t="s">
        <v>15</v>
      </c>
      <c r="J191" s="122">
        <v>6117</v>
      </c>
      <c r="K191" s="73" t="s">
        <v>15</v>
      </c>
      <c r="L191" s="127" t="s">
        <v>15</v>
      </c>
    </row>
    <row r="192" spans="1:13" ht="15.75" x14ac:dyDescent="0.25">
      <c r="A192" s="30" t="s">
        <v>177</v>
      </c>
      <c r="B192" s="120" t="s">
        <v>15</v>
      </c>
      <c r="C192" s="72">
        <v>14250</v>
      </c>
      <c r="D192" s="73" t="s">
        <v>15</v>
      </c>
      <c r="E192" s="121" t="s">
        <v>15</v>
      </c>
      <c r="F192" s="122">
        <v>19665</v>
      </c>
      <c r="G192" s="73" t="s">
        <v>15</v>
      </c>
      <c r="H192" s="186" t="s">
        <v>15</v>
      </c>
      <c r="I192" s="206" t="s">
        <v>15</v>
      </c>
      <c r="J192" s="122">
        <v>19665</v>
      </c>
      <c r="K192" s="73" t="s">
        <v>15</v>
      </c>
      <c r="L192" s="127" t="s">
        <v>15</v>
      </c>
    </row>
    <row r="193" spans="1:12" ht="15.75" x14ac:dyDescent="0.25">
      <c r="A193" s="30" t="s">
        <v>178</v>
      </c>
      <c r="B193" s="120" t="s">
        <v>15</v>
      </c>
      <c r="C193" s="72">
        <v>14491</v>
      </c>
      <c r="D193" s="73" t="s">
        <v>15</v>
      </c>
      <c r="E193" s="121" t="s">
        <v>15</v>
      </c>
      <c r="F193" s="122">
        <v>19998</v>
      </c>
      <c r="G193" s="73" t="s">
        <v>15</v>
      </c>
      <c r="H193" s="186" t="s">
        <v>15</v>
      </c>
      <c r="I193" s="206" t="s">
        <v>15</v>
      </c>
      <c r="J193" s="122">
        <v>19998</v>
      </c>
      <c r="K193" s="73" t="s">
        <v>15</v>
      </c>
      <c r="L193" s="127" t="s">
        <v>15</v>
      </c>
    </row>
    <row r="194" spans="1:12" ht="15.75" x14ac:dyDescent="0.25">
      <c r="A194" s="30" t="s">
        <v>179</v>
      </c>
      <c r="B194" s="120" t="s">
        <v>15</v>
      </c>
      <c r="C194" s="72">
        <v>12945</v>
      </c>
      <c r="D194" s="73" t="s">
        <v>15</v>
      </c>
      <c r="E194" s="121" t="s">
        <v>15</v>
      </c>
      <c r="F194" s="122">
        <v>17864</v>
      </c>
      <c r="G194" s="73" t="s">
        <v>15</v>
      </c>
      <c r="H194" s="186" t="s">
        <v>15</v>
      </c>
      <c r="I194" s="206" t="s">
        <v>15</v>
      </c>
      <c r="J194" s="122">
        <v>17864</v>
      </c>
      <c r="K194" s="73" t="s">
        <v>15</v>
      </c>
      <c r="L194" s="127" t="s">
        <v>15</v>
      </c>
    </row>
    <row r="195" spans="1:12" ht="15.75" x14ac:dyDescent="0.25">
      <c r="A195" s="30" t="s">
        <v>180</v>
      </c>
      <c r="B195" s="120" t="s">
        <v>15</v>
      </c>
      <c r="C195" s="72">
        <v>10943</v>
      </c>
      <c r="D195" s="73" t="s">
        <v>15</v>
      </c>
      <c r="E195" s="121" t="s">
        <v>15</v>
      </c>
      <c r="F195" s="122">
        <v>14472</v>
      </c>
      <c r="G195" s="73" t="s">
        <v>15</v>
      </c>
      <c r="H195" s="186" t="s">
        <v>15</v>
      </c>
      <c r="I195" s="206" t="s">
        <v>15</v>
      </c>
      <c r="J195" s="122">
        <v>14472</v>
      </c>
      <c r="K195" s="73" t="s">
        <v>15</v>
      </c>
      <c r="L195" s="127" t="s">
        <v>15</v>
      </c>
    </row>
    <row r="196" spans="1:12" ht="15.75" x14ac:dyDescent="0.25">
      <c r="A196" s="30" t="s">
        <v>181</v>
      </c>
      <c r="B196" s="120" t="s">
        <v>15</v>
      </c>
      <c r="C196" s="72">
        <v>3743</v>
      </c>
      <c r="D196" s="73" t="s">
        <v>15</v>
      </c>
      <c r="E196" s="121" t="s">
        <v>15</v>
      </c>
      <c r="F196" s="122">
        <v>4950</v>
      </c>
      <c r="G196" s="73" t="s">
        <v>15</v>
      </c>
      <c r="H196" s="186" t="s">
        <v>15</v>
      </c>
      <c r="I196" s="206" t="s">
        <v>15</v>
      </c>
      <c r="J196" s="122">
        <v>4950</v>
      </c>
      <c r="K196" s="73" t="s">
        <v>15</v>
      </c>
      <c r="L196" s="127" t="s">
        <v>15</v>
      </c>
    </row>
    <row r="197" spans="1:12" ht="15.75" x14ac:dyDescent="0.25">
      <c r="A197" s="30" t="s">
        <v>182</v>
      </c>
      <c r="B197" s="120" t="s">
        <v>15</v>
      </c>
      <c r="C197" s="72">
        <v>9888</v>
      </c>
      <c r="D197" s="73" t="s">
        <v>15</v>
      </c>
      <c r="E197" s="121" t="s">
        <v>15</v>
      </c>
      <c r="F197" s="122">
        <v>13077</v>
      </c>
      <c r="G197" s="73" t="s">
        <v>15</v>
      </c>
      <c r="H197" s="186" t="s">
        <v>15</v>
      </c>
      <c r="I197" s="206" t="s">
        <v>15</v>
      </c>
      <c r="J197" s="122">
        <v>13077</v>
      </c>
      <c r="K197" s="73" t="s">
        <v>15</v>
      </c>
      <c r="L197" s="127" t="s">
        <v>15</v>
      </c>
    </row>
    <row r="198" spans="1:12" ht="15.75" x14ac:dyDescent="0.25">
      <c r="A198" s="30" t="s">
        <v>183</v>
      </c>
      <c r="B198" s="120">
        <v>10</v>
      </c>
      <c r="C198" s="72">
        <v>13304</v>
      </c>
      <c r="D198" s="73">
        <v>33260</v>
      </c>
      <c r="E198" s="121">
        <v>10</v>
      </c>
      <c r="F198" s="122">
        <v>18360</v>
      </c>
      <c r="G198" s="73">
        <v>137700</v>
      </c>
      <c r="H198" s="186">
        <v>170960</v>
      </c>
      <c r="I198" s="206">
        <v>10</v>
      </c>
      <c r="J198" s="122">
        <v>18360</v>
      </c>
      <c r="K198" s="73">
        <v>137700</v>
      </c>
      <c r="L198" s="76">
        <f t="shared" ref="L198:L199" si="11">K198/9*12</f>
        <v>183600</v>
      </c>
    </row>
    <row r="199" spans="1:12" ht="15.75" x14ac:dyDescent="0.25">
      <c r="A199" s="30" t="s">
        <v>184</v>
      </c>
      <c r="B199" s="120">
        <v>17</v>
      </c>
      <c r="C199" s="72">
        <v>15896</v>
      </c>
      <c r="D199" s="73">
        <v>67558</v>
      </c>
      <c r="E199" s="121">
        <v>17</v>
      </c>
      <c r="F199" s="122">
        <v>21936</v>
      </c>
      <c r="G199" s="73">
        <v>279684</v>
      </c>
      <c r="H199" s="186">
        <v>347242</v>
      </c>
      <c r="I199" s="206">
        <v>17</v>
      </c>
      <c r="J199" s="122">
        <v>21936</v>
      </c>
      <c r="K199" s="73">
        <v>279684</v>
      </c>
      <c r="L199" s="76">
        <f t="shared" si="11"/>
        <v>372912</v>
      </c>
    </row>
    <row r="200" spans="1:12" ht="15.75" x14ac:dyDescent="0.25">
      <c r="A200" s="30" t="s">
        <v>185</v>
      </c>
      <c r="B200" s="120">
        <v>14</v>
      </c>
      <c r="C200" s="72">
        <v>19698</v>
      </c>
      <c r="D200" s="73">
        <v>68943</v>
      </c>
      <c r="E200" s="121">
        <v>14</v>
      </c>
      <c r="F200" s="122">
        <v>27183</v>
      </c>
      <c r="G200" s="73">
        <v>285422</v>
      </c>
      <c r="H200" s="186">
        <v>354365</v>
      </c>
      <c r="I200" s="206">
        <v>14</v>
      </c>
      <c r="J200" s="122">
        <v>27183</v>
      </c>
      <c r="K200" s="73">
        <v>285422</v>
      </c>
      <c r="L200" s="76">
        <f>I200*J200</f>
        <v>380562</v>
      </c>
    </row>
    <row r="201" spans="1:12" ht="31.5" x14ac:dyDescent="0.25">
      <c r="A201" s="30" t="s">
        <v>186</v>
      </c>
      <c r="B201" s="120" t="s">
        <v>15</v>
      </c>
      <c r="C201" s="72">
        <v>27663</v>
      </c>
      <c r="D201" s="73" t="s">
        <v>15</v>
      </c>
      <c r="E201" s="121" t="s">
        <v>15</v>
      </c>
      <c r="F201" s="122">
        <v>38175</v>
      </c>
      <c r="G201" s="73" t="s">
        <v>15</v>
      </c>
      <c r="H201" s="186" t="s">
        <v>15</v>
      </c>
      <c r="I201" s="206" t="s">
        <v>15</v>
      </c>
      <c r="J201" s="122">
        <v>38175</v>
      </c>
      <c r="K201" s="73" t="s">
        <v>15</v>
      </c>
      <c r="L201" s="127" t="s">
        <v>15</v>
      </c>
    </row>
    <row r="202" spans="1:12" ht="15.75" x14ac:dyDescent="0.25">
      <c r="A202" s="30" t="s">
        <v>187</v>
      </c>
      <c r="B202" s="120">
        <v>15</v>
      </c>
      <c r="C202" s="72">
        <v>18150</v>
      </c>
      <c r="D202" s="73">
        <v>68063</v>
      </c>
      <c r="E202" s="121">
        <v>15</v>
      </c>
      <c r="F202" s="122">
        <v>25047</v>
      </c>
      <c r="G202" s="73">
        <v>281779</v>
      </c>
      <c r="H202" s="186">
        <v>349842</v>
      </c>
      <c r="I202" s="208">
        <v>30</v>
      </c>
      <c r="J202" s="122">
        <v>25047</v>
      </c>
      <c r="K202" s="73">
        <v>281779</v>
      </c>
      <c r="L202" s="76">
        <f>I202*J202</f>
        <v>751410</v>
      </c>
    </row>
    <row r="203" spans="1:12" ht="15.75" x14ac:dyDescent="0.25">
      <c r="A203" s="30" t="s">
        <v>188</v>
      </c>
      <c r="B203" s="120" t="s">
        <v>15</v>
      </c>
      <c r="C203" s="72">
        <v>15890</v>
      </c>
      <c r="D203" s="73" t="s">
        <v>15</v>
      </c>
      <c r="E203" s="121" t="s">
        <v>15</v>
      </c>
      <c r="F203" s="122">
        <v>21928</v>
      </c>
      <c r="G203" s="73" t="s">
        <v>15</v>
      </c>
      <c r="H203" s="186" t="s">
        <v>15</v>
      </c>
      <c r="I203" s="208">
        <v>15</v>
      </c>
      <c r="J203" s="122">
        <v>21928</v>
      </c>
      <c r="K203" s="73" t="s">
        <v>15</v>
      </c>
      <c r="L203" s="76">
        <f>I203*J203</f>
        <v>328920</v>
      </c>
    </row>
    <row r="204" spans="1:12" ht="15.75" x14ac:dyDescent="0.25">
      <c r="A204" s="30" t="s">
        <v>189</v>
      </c>
      <c r="B204" s="120">
        <v>15</v>
      </c>
      <c r="C204" s="72">
        <v>17805</v>
      </c>
      <c r="D204" s="73">
        <v>66769</v>
      </c>
      <c r="E204" s="121">
        <v>15</v>
      </c>
      <c r="F204" s="122">
        <v>24571</v>
      </c>
      <c r="G204" s="73">
        <v>276424</v>
      </c>
      <c r="H204" s="186">
        <v>343193</v>
      </c>
      <c r="I204" s="206">
        <v>15</v>
      </c>
      <c r="J204" s="122">
        <v>24571</v>
      </c>
      <c r="K204" s="73">
        <v>276424</v>
      </c>
      <c r="L204" s="76">
        <f>I204*J204</f>
        <v>368565</v>
      </c>
    </row>
    <row r="205" spans="1:12" ht="15.75" x14ac:dyDescent="0.25">
      <c r="A205" s="30" t="s">
        <v>190</v>
      </c>
      <c r="B205" s="120" t="s">
        <v>15</v>
      </c>
      <c r="C205" s="72">
        <v>10930</v>
      </c>
      <c r="D205" s="73" t="s">
        <v>15</v>
      </c>
      <c r="E205" s="121" t="s">
        <v>15</v>
      </c>
      <c r="F205" s="122">
        <v>15083</v>
      </c>
      <c r="G205" s="73" t="s">
        <v>15</v>
      </c>
      <c r="H205" s="186" t="s">
        <v>15</v>
      </c>
      <c r="I205" s="206" t="s">
        <v>15</v>
      </c>
      <c r="J205" s="122">
        <v>15083</v>
      </c>
      <c r="K205" s="73" t="s">
        <v>15</v>
      </c>
      <c r="L205" s="127" t="s">
        <v>15</v>
      </c>
    </row>
    <row r="206" spans="1:12" ht="15.75" x14ac:dyDescent="0.25">
      <c r="A206" s="30" t="s">
        <v>191</v>
      </c>
      <c r="B206" s="120" t="s">
        <v>15</v>
      </c>
      <c r="C206" s="72">
        <v>7763</v>
      </c>
      <c r="D206" s="73" t="s">
        <v>15</v>
      </c>
      <c r="E206" s="121" t="s">
        <v>15</v>
      </c>
      <c r="F206" s="122">
        <v>9820</v>
      </c>
      <c r="G206" s="73" t="s">
        <v>15</v>
      </c>
      <c r="H206" s="186" t="s">
        <v>15</v>
      </c>
      <c r="I206" s="206" t="s">
        <v>15</v>
      </c>
      <c r="J206" s="122">
        <v>9820</v>
      </c>
      <c r="K206" s="73" t="s">
        <v>15</v>
      </c>
      <c r="L206" s="127" t="s">
        <v>15</v>
      </c>
    </row>
    <row r="207" spans="1:12" ht="15.75" x14ac:dyDescent="0.25">
      <c r="A207" s="30" t="s">
        <v>192</v>
      </c>
      <c r="B207" s="120" t="s">
        <v>15</v>
      </c>
      <c r="C207" s="72">
        <v>10060</v>
      </c>
      <c r="D207" s="73" t="s">
        <v>15</v>
      </c>
      <c r="E207" s="121" t="s">
        <v>15</v>
      </c>
      <c r="F207" s="122">
        <v>12726</v>
      </c>
      <c r="G207" s="73" t="s">
        <v>15</v>
      </c>
      <c r="H207" s="186" t="s">
        <v>15</v>
      </c>
      <c r="I207" s="206" t="s">
        <v>15</v>
      </c>
      <c r="J207" s="122">
        <v>12726</v>
      </c>
      <c r="K207" s="73" t="s">
        <v>15</v>
      </c>
      <c r="L207" s="127" t="s">
        <v>15</v>
      </c>
    </row>
    <row r="208" spans="1:12" ht="15.75" x14ac:dyDescent="0.25">
      <c r="A208" s="86" t="s">
        <v>193</v>
      </c>
      <c r="B208" s="124">
        <v>247</v>
      </c>
      <c r="C208" s="88">
        <v>3985</v>
      </c>
      <c r="D208" s="89">
        <v>246074</v>
      </c>
      <c r="E208" s="125">
        <v>247</v>
      </c>
      <c r="F208" s="126">
        <v>5041</v>
      </c>
      <c r="G208" s="89">
        <v>933845</v>
      </c>
      <c r="H208" s="187">
        <v>1179919</v>
      </c>
      <c r="I208" s="209">
        <v>200</v>
      </c>
      <c r="J208" s="126">
        <v>5041</v>
      </c>
      <c r="K208" s="89">
        <v>933845</v>
      </c>
      <c r="L208" s="76">
        <f>I208*J208</f>
        <v>1008200</v>
      </c>
    </row>
    <row r="209" spans="1:15" ht="15.75" x14ac:dyDescent="0.25">
      <c r="A209" s="118" t="s">
        <v>194</v>
      </c>
      <c r="B209" s="43" t="s">
        <v>15</v>
      </c>
      <c r="C209" s="44"/>
      <c r="D209" s="45">
        <v>4320</v>
      </c>
      <c r="E209" s="43" t="s">
        <v>15</v>
      </c>
      <c r="F209" s="44"/>
      <c r="G209" s="45">
        <v>14580</v>
      </c>
      <c r="H209" s="188">
        <v>18900</v>
      </c>
      <c r="I209" s="196" t="s">
        <v>15</v>
      </c>
      <c r="J209" s="44"/>
      <c r="K209" s="45">
        <v>14580</v>
      </c>
      <c r="L209" s="128">
        <f>L210+L211+L212</f>
        <v>19440</v>
      </c>
    </row>
    <row r="210" spans="1:15" ht="15.75" x14ac:dyDescent="0.25">
      <c r="A210" s="30" t="s">
        <v>195</v>
      </c>
      <c r="B210" s="120">
        <v>5</v>
      </c>
      <c r="C210" s="129">
        <v>40</v>
      </c>
      <c r="D210" s="130">
        <v>600</v>
      </c>
      <c r="E210" s="121">
        <v>5</v>
      </c>
      <c r="F210" s="122">
        <v>45</v>
      </c>
      <c r="G210" s="130">
        <v>2025</v>
      </c>
      <c r="H210" s="189">
        <v>2625</v>
      </c>
      <c r="I210" s="206">
        <v>5</v>
      </c>
      <c r="J210" s="122">
        <v>45</v>
      </c>
      <c r="K210" s="130">
        <v>2025</v>
      </c>
      <c r="L210" s="76">
        <f t="shared" ref="L210:L212" si="12">K210/9*12</f>
        <v>2700</v>
      </c>
    </row>
    <row r="211" spans="1:15" ht="15.75" x14ac:dyDescent="0.25">
      <c r="A211" s="30" t="s">
        <v>196</v>
      </c>
      <c r="B211" s="120">
        <v>17</v>
      </c>
      <c r="C211" s="129">
        <v>40</v>
      </c>
      <c r="D211" s="130">
        <v>2040</v>
      </c>
      <c r="E211" s="121">
        <v>17</v>
      </c>
      <c r="F211" s="122">
        <v>45</v>
      </c>
      <c r="G211" s="130">
        <v>6885</v>
      </c>
      <c r="H211" s="189">
        <v>8925</v>
      </c>
      <c r="I211" s="206">
        <v>17</v>
      </c>
      <c r="J211" s="122">
        <v>45</v>
      </c>
      <c r="K211" s="130">
        <v>6885</v>
      </c>
      <c r="L211" s="76">
        <f t="shared" si="12"/>
        <v>9180</v>
      </c>
    </row>
    <row r="212" spans="1:15" ht="15.75" x14ac:dyDescent="0.25">
      <c r="A212" s="30" t="s">
        <v>197</v>
      </c>
      <c r="B212" s="120">
        <v>14</v>
      </c>
      <c r="C212" s="129">
        <v>40</v>
      </c>
      <c r="D212" s="130">
        <v>1680</v>
      </c>
      <c r="E212" s="121">
        <v>14</v>
      </c>
      <c r="F212" s="122">
        <v>45</v>
      </c>
      <c r="G212" s="130">
        <v>5670</v>
      </c>
      <c r="H212" s="186">
        <v>7350</v>
      </c>
      <c r="I212" s="206">
        <v>14</v>
      </c>
      <c r="J212" s="122">
        <v>45</v>
      </c>
      <c r="K212" s="130">
        <v>5670</v>
      </c>
      <c r="L212" s="76">
        <f t="shared" si="12"/>
        <v>7560</v>
      </c>
    </row>
    <row r="213" spans="1:15" ht="15.75" x14ac:dyDescent="0.25">
      <c r="A213" s="30" t="s">
        <v>198</v>
      </c>
      <c r="B213" s="120" t="s">
        <v>15</v>
      </c>
      <c r="C213" s="129">
        <v>40</v>
      </c>
      <c r="D213" s="130" t="s">
        <v>15</v>
      </c>
      <c r="E213" s="121" t="s">
        <v>15</v>
      </c>
      <c r="F213" s="122">
        <v>45</v>
      </c>
      <c r="G213" s="130" t="s">
        <v>15</v>
      </c>
      <c r="H213" s="186" t="s">
        <v>15</v>
      </c>
      <c r="I213" s="206" t="s">
        <v>15</v>
      </c>
      <c r="J213" s="122">
        <v>45</v>
      </c>
      <c r="K213" s="130" t="s">
        <v>15</v>
      </c>
      <c r="L213" s="127" t="s">
        <v>15</v>
      </c>
    </row>
    <row r="214" spans="1:15" ht="16.5" thickBot="1" x14ac:dyDescent="0.3">
      <c r="A214" s="219" t="s">
        <v>221</v>
      </c>
      <c r="B214" s="223"/>
      <c r="C214" s="224"/>
      <c r="D214" s="225"/>
      <c r="E214" s="226"/>
      <c r="F214" s="227"/>
      <c r="G214" s="227"/>
      <c r="H214" s="228"/>
      <c r="I214" s="197"/>
      <c r="J214" s="227"/>
      <c r="K214" s="227"/>
      <c r="L214" s="229">
        <v>0</v>
      </c>
    </row>
    <row r="215" spans="1:15" ht="16.5" thickBot="1" x14ac:dyDescent="0.3">
      <c r="A215" s="17" t="s">
        <v>199</v>
      </c>
      <c r="B215" s="18"/>
      <c r="C215" s="19"/>
      <c r="D215" s="20">
        <v>487807</v>
      </c>
      <c r="E215" s="21"/>
      <c r="F215" s="22"/>
      <c r="G215" s="20">
        <v>1607176</v>
      </c>
      <c r="H215" s="171">
        <v>2094983</v>
      </c>
      <c r="I215" s="192"/>
      <c r="J215" s="22"/>
      <c r="K215" s="20">
        <v>1607176</v>
      </c>
      <c r="L215" s="162">
        <f>L216+L223</f>
        <v>2446996</v>
      </c>
      <c r="N215">
        <v>2466996</v>
      </c>
    </row>
    <row r="216" spans="1:15" ht="15.75" x14ac:dyDescent="0.25">
      <c r="A216" s="118" t="s">
        <v>200</v>
      </c>
      <c r="B216" s="43" t="s">
        <v>15</v>
      </c>
      <c r="C216" s="44"/>
      <c r="D216" s="45">
        <v>335644</v>
      </c>
      <c r="E216" s="43" t="s">
        <v>15</v>
      </c>
      <c r="F216" s="44"/>
      <c r="G216" s="45">
        <v>1103543</v>
      </c>
      <c r="H216" s="181">
        <v>1439187</v>
      </c>
      <c r="I216" s="196" t="s">
        <v>15</v>
      </c>
      <c r="J216" s="44"/>
      <c r="K216" s="45">
        <v>1103543</v>
      </c>
      <c r="L216" s="79">
        <f>L217+L218+L220+L221</f>
        <v>1775486</v>
      </c>
    </row>
    <row r="217" spans="1:15" ht="15.75" x14ac:dyDescent="0.25">
      <c r="A217" s="131" t="s">
        <v>201</v>
      </c>
      <c r="B217" s="48">
        <v>34</v>
      </c>
      <c r="C217" s="49">
        <v>18321</v>
      </c>
      <c r="D217" s="50">
        <v>155729</v>
      </c>
      <c r="E217" s="51">
        <v>36</v>
      </c>
      <c r="F217" s="52">
        <v>19237</v>
      </c>
      <c r="G217" s="50">
        <v>519399</v>
      </c>
      <c r="H217" s="177">
        <v>675128</v>
      </c>
      <c r="I217" s="197">
        <v>36</v>
      </c>
      <c r="J217" s="52">
        <v>25008</v>
      </c>
      <c r="K217" s="50">
        <v>519399</v>
      </c>
      <c r="L217" s="76">
        <f>I217*J217</f>
        <v>900288</v>
      </c>
    </row>
    <row r="218" spans="1:15" ht="15.75" x14ac:dyDescent="0.25">
      <c r="A218" s="132" t="s">
        <v>202</v>
      </c>
      <c r="B218" s="48">
        <v>32</v>
      </c>
      <c r="C218" s="49">
        <v>20004</v>
      </c>
      <c r="D218" s="50">
        <v>160032</v>
      </c>
      <c r="E218" s="51">
        <v>32</v>
      </c>
      <c r="F218" s="52">
        <v>21854</v>
      </c>
      <c r="G218" s="50">
        <v>524496</v>
      </c>
      <c r="H218" s="177">
        <v>684528</v>
      </c>
      <c r="I218" s="197">
        <v>32</v>
      </c>
      <c r="J218" s="52">
        <v>24232</v>
      </c>
      <c r="K218" s="50">
        <v>524496</v>
      </c>
      <c r="L218" s="76">
        <f>I218*J218</f>
        <v>775424</v>
      </c>
      <c r="O218">
        <v>540</v>
      </c>
    </row>
    <row r="219" spans="1:15" ht="15.75" x14ac:dyDescent="0.25">
      <c r="A219" s="131" t="s">
        <v>203</v>
      </c>
      <c r="B219" s="48" t="s">
        <v>15</v>
      </c>
      <c r="C219" s="49">
        <v>18321</v>
      </c>
      <c r="D219" s="50" t="s">
        <v>15</v>
      </c>
      <c r="E219" s="51" t="s">
        <v>15</v>
      </c>
      <c r="F219" s="52">
        <v>19237</v>
      </c>
      <c r="G219" s="50" t="s">
        <v>15</v>
      </c>
      <c r="H219" s="177" t="s">
        <v>15</v>
      </c>
      <c r="I219" s="197" t="s">
        <v>15</v>
      </c>
      <c r="J219" s="52">
        <v>19237</v>
      </c>
      <c r="K219" s="50" t="s">
        <v>15</v>
      </c>
      <c r="L219" s="53" t="s">
        <v>15</v>
      </c>
    </row>
    <row r="220" spans="1:15" ht="15.75" x14ac:dyDescent="0.25">
      <c r="A220" s="131" t="s">
        <v>204</v>
      </c>
      <c r="B220" s="31" t="s">
        <v>15</v>
      </c>
      <c r="C220" s="32"/>
      <c r="D220" s="33">
        <v>16268</v>
      </c>
      <c r="E220" s="31" t="s">
        <v>15</v>
      </c>
      <c r="F220" s="32"/>
      <c r="G220" s="33">
        <v>48803</v>
      </c>
      <c r="H220" s="190">
        <v>65071</v>
      </c>
      <c r="I220" s="193" t="s">
        <v>15</v>
      </c>
      <c r="J220" s="32"/>
      <c r="K220" s="33"/>
      <c r="L220" s="76">
        <v>78084</v>
      </c>
      <c r="N220">
        <v>78084</v>
      </c>
      <c r="O220">
        <v>280</v>
      </c>
    </row>
    <row r="221" spans="1:15" ht="15.75" x14ac:dyDescent="0.25">
      <c r="A221" s="133" t="s">
        <v>205</v>
      </c>
      <c r="B221" s="31" t="s">
        <v>15</v>
      </c>
      <c r="C221" s="32"/>
      <c r="D221" s="33">
        <v>3615</v>
      </c>
      <c r="E221" s="31" t="s">
        <v>15</v>
      </c>
      <c r="F221" s="32"/>
      <c r="G221" s="33">
        <v>10845</v>
      </c>
      <c r="H221" s="191">
        <v>14460</v>
      </c>
      <c r="I221" s="193" t="s">
        <v>15</v>
      </c>
      <c r="J221" s="32"/>
      <c r="K221" s="33"/>
      <c r="L221" s="76">
        <v>21690</v>
      </c>
      <c r="N221">
        <v>21690</v>
      </c>
      <c r="O221">
        <v>496</v>
      </c>
    </row>
    <row r="222" spans="1:15" ht="15.75" x14ac:dyDescent="0.25">
      <c r="A222" s="131" t="s">
        <v>206</v>
      </c>
      <c r="B222" s="31" t="s">
        <v>15</v>
      </c>
      <c r="C222" s="32"/>
      <c r="D222" s="33" t="s">
        <v>15</v>
      </c>
      <c r="E222" s="31" t="s">
        <v>15</v>
      </c>
      <c r="F222" s="32"/>
      <c r="G222" s="33" t="s">
        <v>15</v>
      </c>
      <c r="H222" s="177" t="s">
        <v>15</v>
      </c>
      <c r="I222" s="193" t="s">
        <v>15</v>
      </c>
      <c r="J222" s="32"/>
      <c r="K222" s="33" t="s">
        <v>15</v>
      </c>
      <c r="L222" s="53" t="s">
        <v>15</v>
      </c>
    </row>
    <row r="223" spans="1:15" ht="15.75" x14ac:dyDescent="0.25">
      <c r="A223" s="134" t="s">
        <v>207</v>
      </c>
      <c r="B223" s="135">
        <v>53</v>
      </c>
      <c r="C223" s="136">
        <v>11484</v>
      </c>
      <c r="D223" s="137">
        <v>152163</v>
      </c>
      <c r="E223" s="138">
        <v>53</v>
      </c>
      <c r="F223" s="139">
        <v>12670</v>
      </c>
      <c r="G223" s="137">
        <v>503633</v>
      </c>
      <c r="H223" s="178">
        <v>655796</v>
      </c>
      <c r="I223" s="210">
        <v>53</v>
      </c>
      <c r="J223" s="139">
        <v>12670</v>
      </c>
      <c r="K223" s="137">
        <v>503633</v>
      </c>
      <c r="L223" s="79">
        <f>I223*J223</f>
        <v>671510</v>
      </c>
    </row>
    <row r="224" spans="1:15" ht="16.5" thickBot="1" x14ac:dyDescent="0.3">
      <c r="A224" s="219" t="s">
        <v>221</v>
      </c>
      <c r="B224" s="223"/>
      <c r="C224" s="224"/>
      <c r="D224" s="225"/>
      <c r="E224" s="226"/>
      <c r="F224" s="227"/>
      <c r="G224" s="227"/>
      <c r="H224" s="228"/>
      <c r="I224" s="197"/>
      <c r="J224" s="227"/>
      <c r="K224" s="227"/>
      <c r="L224" s="229">
        <v>0</v>
      </c>
    </row>
    <row r="225" spans="1:12" ht="16.5" thickBot="1" x14ac:dyDescent="0.3">
      <c r="A225" s="17" t="s">
        <v>208</v>
      </c>
      <c r="B225" s="18"/>
      <c r="C225" s="19"/>
      <c r="D225" s="20">
        <v>0</v>
      </c>
      <c r="E225" s="21"/>
      <c r="F225" s="22"/>
      <c r="G225" s="23">
        <v>0</v>
      </c>
      <c r="H225" s="24">
        <v>0</v>
      </c>
      <c r="I225" s="169"/>
      <c r="J225" s="22"/>
      <c r="K225" s="23">
        <v>0</v>
      </c>
      <c r="L225" s="24">
        <v>0</v>
      </c>
    </row>
    <row r="226" spans="1:12" ht="16.5" thickBot="1" x14ac:dyDescent="0.3">
      <c r="A226" s="140"/>
      <c r="B226" s="141"/>
      <c r="C226" s="142"/>
      <c r="D226" s="143"/>
      <c r="E226" s="144"/>
      <c r="F226" s="145"/>
      <c r="G226" s="145"/>
      <c r="H226" s="146"/>
      <c r="I226" s="144"/>
      <c r="J226" s="145"/>
      <c r="K226" s="145" t="s">
        <v>15</v>
      </c>
      <c r="L226" s="146" t="s">
        <v>15</v>
      </c>
    </row>
    <row r="227" spans="1:12" ht="16.5" hidden="1" thickBot="1" x14ac:dyDescent="0.3">
      <c r="A227" s="147" t="s">
        <v>209</v>
      </c>
      <c r="B227" s="148"/>
      <c r="C227" s="148"/>
      <c r="D227" s="148"/>
      <c r="E227" s="148"/>
      <c r="F227" s="148"/>
      <c r="G227" s="148"/>
      <c r="H227" s="149">
        <v>3699300</v>
      </c>
      <c r="I227" s="148"/>
      <c r="J227" s="148"/>
      <c r="K227" s="148"/>
      <c r="L227" s="211">
        <v>3699300</v>
      </c>
    </row>
    <row r="228" spans="1:12" ht="16.5" hidden="1" thickBot="1" x14ac:dyDescent="0.3">
      <c r="A228" s="147" t="s">
        <v>210</v>
      </c>
      <c r="B228" s="148"/>
      <c r="C228" s="148"/>
      <c r="D228" s="148"/>
      <c r="E228" s="148"/>
      <c r="F228" s="148"/>
      <c r="G228" s="148"/>
      <c r="H228" s="149">
        <v>226900</v>
      </c>
      <c r="I228" s="148"/>
      <c r="J228" s="148"/>
      <c r="K228" s="148"/>
      <c r="L228" s="211">
        <v>226900</v>
      </c>
    </row>
    <row r="229" spans="1:12" ht="16.5" hidden="1" thickBot="1" x14ac:dyDescent="0.3">
      <c r="A229" s="147" t="s">
        <v>211</v>
      </c>
      <c r="B229" s="148"/>
      <c r="C229" s="148"/>
      <c r="D229" s="148"/>
      <c r="E229" s="148"/>
      <c r="F229" s="148"/>
      <c r="G229" s="148"/>
      <c r="H229" s="149">
        <v>1383400</v>
      </c>
      <c r="I229" s="148"/>
      <c r="J229" s="148"/>
      <c r="K229" s="148"/>
      <c r="L229" s="211">
        <v>1863000</v>
      </c>
    </row>
    <row r="230" spans="1:12" ht="15.75" hidden="1" x14ac:dyDescent="0.25">
      <c r="A230" s="150" t="s">
        <v>212</v>
      </c>
      <c r="B230" s="151"/>
      <c r="C230" s="151"/>
      <c r="D230" s="151"/>
      <c r="E230" s="151"/>
      <c r="F230" s="151"/>
      <c r="G230" s="151"/>
      <c r="H230" s="158">
        <v>87.899999999999991</v>
      </c>
      <c r="I230" s="151"/>
      <c r="J230" s="151"/>
      <c r="K230" s="151"/>
      <c r="L230" s="230">
        <v>87.899999999999991</v>
      </c>
    </row>
    <row r="231" spans="1:12" ht="15.75" hidden="1" x14ac:dyDescent="0.25">
      <c r="A231" s="152" t="s">
        <v>213</v>
      </c>
      <c r="B231" s="153"/>
      <c r="C231" s="153"/>
      <c r="D231" s="153"/>
      <c r="E231" s="153"/>
      <c r="F231" s="153"/>
      <c r="G231" s="153"/>
      <c r="H231" s="154">
        <v>19</v>
      </c>
      <c r="I231" s="153"/>
      <c r="J231" s="153"/>
      <c r="K231" s="153"/>
      <c r="L231" s="231">
        <v>19</v>
      </c>
    </row>
    <row r="232" spans="1:12" ht="16.5" hidden="1" thickBot="1" x14ac:dyDescent="0.3">
      <c r="A232" s="155" t="s">
        <v>214</v>
      </c>
      <c r="B232" s="156"/>
      <c r="C232" s="156"/>
      <c r="D232" s="156"/>
      <c r="E232" s="156"/>
      <c r="F232" s="156"/>
      <c r="G232" s="156"/>
      <c r="H232" s="157" t="s">
        <v>15</v>
      </c>
      <c r="I232" s="156"/>
      <c r="J232" s="156"/>
      <c r="K232" s="156"/>
      <c r="L232" s="232">
        <v>0</v>
      </c>
    </row>
    <row r="233" spans="1:12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</sheetData>
  <mergeCells count="2">
    <mergeCell ref="A5:J5"/>
    <mergeCell ref="I1:L1"/>
  </mergeCells>
  <pageMargins left="0.51181102362204722" right="0.11811023622047245" top="0.74803149606299213" bottom="0.55118110236220474" header="0.31496062992125984" footer="0.31496062992125984"/>
  <pageSetup paperSize="9" scale="59" orientation="portrait" r:id="rId1"/>
  <headerFooter>
    <oddFooter>&amp;F&amp;RСтр. &amp;P</oddFooter>
  </headerFooter>
  <rowBreaks count="2" manualBreakCount="2">
    <brk id="64" max="11" man="1"/>
    <brk id="127" max="11" man="1"/>
  </rowBreaks>
  <colBreaks count="1" manualBreakCount="1">
    <brk id="12" max="22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2</vt:i4>
      </vt:variant>
    </vt:vector>
  </HeadingPairs>
  <TitlesOfParts>
    <vt:vector size="3" baseType="lpstr">
      <vt:lpstr>Приложение № 1</vt:lpstr>
      <vt:lpstr>'Приложение № 1'!Област_печат</vt:lpstr>
      <vt:lpstr>'Приложение № 1'!Печат_заглавия</vt:lpstr>
    </vt:vector>
  </TitlesOfParts>
  <Company>Ministry Of Finance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Георги Лаловски</dc:creator>
  <cp:lastModifiedBy>PC102</cp:lastModifiedBy>
  <cp:lastPrinted>2023-03-22T08:33:55Z</cp:lastPrinted>
  <dcterms:created xsi:type="dcterms:W3CDTF">2022-03-01T14:21:19Z</dcterms:created>
  <dcterms:modified xsi:type="dcterms:W3CDTF">2023-03-22T08:38:08Z</dcterms:modified>
</cp:coreProperties>
</file>